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MD\Кафедра\"/>
    </mc:Choice>
  </mc:AlternateContent>
  <bookViews>
    <workbookView xWindow="0" yWindow="0" windowWidth="28800" windowHeight="11835" tabRatio="584"/>
  </bookViews>
  <sheets>
    <sheet name="B-A (1.5 years)" sheetId="28" r:id="rId1"/>
  </sheets>
  <definedNames>
    <definedName name="_xlnm._FilterDatabase" localSheetId="0" hidden="1">'B-A (1.5 years)'!$B$73:$BD$92</definedName>
    <definedName name="_xlnm.Print_Area" localSheetId="0">'B-A (1.5 years)'!$A$1:$BI$142</definedName>
  </definedNames>
  <calcPr calcId="152511"/>
</workbook>
</file>

<file path=xl/calcChain.xml><?xml version="1.0" encoding="utf-8"?>
<calcChain xmlns="http://schemas.openxmlformats.org/spreadsheetml/2006/main">
  <c r="BN64" i="28" l="1"/>
  <c r="AA64" i="28"/>
  <c r="AA39" i="28"/>
  <c r="S39" i="28" l="1"/>
  <c r="AG65" i="28"/>
  <c r="AU30" i="28" l="1"/>
  <c r="AS30" i="28"/>
  <c r="AQ30" i="28"/>
  <c r="AG67" i="28" l="1"/>
  <c r="AL67" i="28"/>
  <c r="AQ67" i="28"/>
  <c r="S30" i="28"/>
  <c r="BH19" i="28"/>
  <c r="BG19" i="28"/>
  <c r="BF19" i="28"/>
  <c r="BD19" i="28"/>
  <c r="BC19" i="28"/>
  <c r="BI18" i="28"/>
  <c r="BI17" i="28"/>
  <c r="BL58" i="28"/>
  <c r="BK58" i="28"/>
  <c r="BL57" i="28"/>
  <c r="BK57" i="28"/>
  <c r="W57" i="28"/>
  <c r="U57" i="28"/>
  <c r="BL56" i="28"/>
  <c r="BK56" i="28"/>
  <c r="W56" i="28"/>
  <c r="U56" i="28"/>
  <c r="BL55" i="28"/>
  <c r="BK55" i="28"/>
  <c r="W55" i="28"/>
  <c r="U55" i="28"/>
  <c r="BL54" i="28"/>
  <c r="BK54" i="28"/>
  <c r="W54" i="28"/>
  <c r="U54" i="28"/>
  <c r="BL53" i="28"/>
  <c r="BK53" i="28"/>
  <c r="BL52" i="28"/>
  <c r="BK52" i="28"/>
  <c r="U52" i="28"/>
  <c r="BL51" i="28"/>
  <c r="BK51" i="28"/>
  <c r="BL50" i="28"/>
  <c r="BK50" i="28"/>
  <c r="BL49" i="28"/>
  <c r="BK49" i="28"/>
  <c r="U49" i="28"/>
  <c r="BL48" i="28"/>
  <c r="BK48" i="28"/>
  <c r="BL47" i="28"/>
  <c r="BK47" i="28"/>
  <c r="BL46" i="28"/>
  <c r="BK46" i="28"/>
  <c r="BL45" i="28"/>
  <c r="BK45" i="28"/>
  <c r="U45" i="28"/>
  <c r="BL44" i="28"/>
  <c r="BK44" i="28"/>
  <c r="BL43" i="28"/>
  <c r="BK43" i="28"/>
  <c r="BL42" i="28"/>
  <c r="BK42" i="28"/>
  <c r="W42" i="28"/>
  <c r="BL41" i="28"/>
  <c r="BK41" i="28"/>
  <c r="BL40" i="28"/>
  <c r="BK40" i="28"/>
  <c r="AU39" i="28"/>
  <c r="AU64" i="28" s="1"/>
  <c r="AS39" i="28"/>
  <c r="AS64" i="28" s="1"/>
  <c r="AQ65" i="28" s="1"/>
  <c r="AQ39" i="28"/>
  <c r="AQ64" i="28" s="1"/>
  <c r="AP39" i="28"/>
  <c r="AN39" i="28"/>
  <c r="AL39" i="28"/>
  <c r="AK39" i="28"/>
  <c r="AI39" i="28"/>
  <c r="AG39" i="28"/>
  <c r="AC39" i="28"/>
  <c r="Y39" i="28"/>
  <c r="Q39" i="28"/>
  <c r="AQ66" i="28" s="1"/>
  <c r="U36" i="28"/>
  <c r="W34" i="28"/>
  <c r="U34" i="28"/>
  <c r="W33" i="28"/>
  <c r="U33" i="28"/>
  <c r="W31" i="28"/>
  <c r="U31" i="28"/>
  <c r="AP30" i="28"/>
  <c r="AN30" i="28"/>
  <c r="AL30" i="28"/>
  <c r="AK30" i="28"/>
  <c r="AI30" i="28"/>
  <c r="AG30" i="28"/>
  <c r="AE30" i="28"/>
  <c r="AC30" i="28"/>
  <c r="AA30" i="28"/>
  <c r="Y30" i="28"/>
  <c r="Q30" i="28"/>
  <c r="W39" i="28" l="1"/>
  <c r="AC64" i="28"/>
  <c r="AI64" i="28"/>
  <c r="AK64" i="28"/>
  <c r="U39" i="28"/>
  <c r="AP64" i="28"/>
  <c r="AL64" i="28"/>
  <c r="BI19" i="28"/>
  <c r="Y64" i="28"/>
  <c r="AG64" i="28"/>
  <c r="AN64" i="28"/>
  <c r="AL65" i="28" s="1"/>
  <c r="U30" i="28"/>
  <c r="W30" i="28"/>
  <c r="BK39" i="28"/>
  <c r="BL39" i="28"/>
  <c r="AG66" i="28"/>
  <c r="AL66" i="28"/>
  <c r="W64" i="28" l="1"/>
  <c r="BJ64" i="28"/>
  <c r="BL64" i="28"/>
  <c r="U64" i="28"/>
  <c r="U67" i="28"/>
  <c r="BK64" i="28"/>
  <c r="U66" i="28"/>
</calcChain>
</file>

<file path=xl/sharedStrings.xml><?xml version="1.0" encoding="utf-8"?>
<sst xmlns="http://schemas.openxmlformats.org/spreadsheetml/2006/main" count="471" uniqueCount="328">
  <si>
    <t>:</t>
  </si>
  <si>
    <t>1.</t>
  </si>
  <si>
    <t>Количество экзаменов</t>
  </si>
  <si>
    <t>Количество зачетов</t>
  </si>
  <si>
    <t>I</t>
  </si>
  <si>
    <t>II</t>
  </si>
  <si>
    <t>2.</t>
  </si>
  <si>
    <t>1
7</t>
  </si>
  <si>
    <t>8
14</t>
  </si>
  <si>
    <t>15
21</t>
  </si>
  <si>
    <t>22
28</t>
  </si>
  <si>
    <t>6
12</t>
  </si>
  <si>
    <t>13
19</t>
  </si>
  <si>
    <t>20
26</t>
  </si>
  <si>
    <t>3
9</t>
  </si>
  <si>
    <t>10
16</t>
  </si>
  <si>
    <t>17
23</t>
  </si>
  <si>
    <t>24
30</t>
  </si>
  <si>
    <t>5
11</t>
  </si>
  <si>
    <t>12
18</t>
  </si>
  <si>
    <t>19
25</t>
  </si>
  <si>
    <t>2
8</t>
  </si>
  <si>
    <t>9
15</t>
  </si>
  <si>
    <t>16
22</t>
  </si>
  <si>
    <t>23
29</t>
  </si>
  <si>
    <t>4
10</t>
  </si>
  <si>
    <t>11
17</t>
  </si>
  <si>
    <t>18
24</t>
  </si>
  <si>
    <t>25
31</t>
  </si>
  <si>
    <t>=</t>
  </si>
  <si>
    <t>Х</t>
  </si>
  <si>
    <t>//</t>
  </si>
  <si>
    <t>1 
7</t>
  </si>
  <si>
    <t>/</t>
  </si>
  <si>
    <t>–</t>
  </si>
  <si>
    <t>УК-1</t>
  </si>
  <si>
    <t>УК-2</t>
  </si>
  <si>
    <t>2.3</t>
  </si>
  <si>
    <t>2.3.1</t>
  </si>
  <si>
    <t>УК-3</t>
  </si>
  <si>
    <t>1.2.2</t>
  </si>
  <si>
    <t>1.2.1</t>
  </si>
  <si>
    <t>2.1.1</t>
  </si>
  <si>
    <t>2.1.2</t>
  </si>
  <si>
    <r>
      <rPr>
        <u/>
        <sz val="18"/>
        <color theme="1"/>
        <rFont val="Times New Roman"/>
        <family val="1"/>
        <charset val="204"/>
      </rPr>
      <t xml:space="preserve">29 </t>
    </r>
    <r>
      <rPr>
        <sz val="18"/>
        <color theme="1"/>
        <rFont val="Times New Roman"/>
        <family val="1"/>
        <charset val="204"/>
      </rPr>
      <t xml:space="preserve">
06
</t>
    </r>
    <r>
      <rPr>
        <u/>
        <sz val="18"/>
        <color theme="1"/>
        <rFont val="Times New Roman"/>
        <family val="1"/>
        <charset val="204"/>
      </rPr>
      <t>05</t>
    </r>
    <r>
      <rPr>
        <sz val="18"/>
        <color theme="1"/>
        <rFont val="Times New Roman"/>
        <family val="1"/>
        <charset val="204"/>
      </rPr>
      <t xml:space="preserve">
07</t>
    </r>
  </si>
  <si>
    <r>
      <rPr>
        <u/>
        <sz val="18"/>
        <color theme="1"/>
        <rFont val="Times New Roman"/>
        <family val="1"/>
        <charset val="204"/>
      </rPr>
      <t xml:space="preserve">27 </t>
    </r>
    <r>
      <rPr>
        <sz val="18"/>
        <color theme="1"/>
        <rFont val="Times New Roman"/>
        <family val="1"/>
        <charset val="204"/>
      </rPr>
      <t xml:space="preserve">
07
</t>
    </r>
    <r>
      <rPr>
        <u/>
        <sz val="18"/>
        <color theme="1"/>
        <rFont val="Times New Roman"/>
        <family val="1"/>
        <charset val="204"/>
      </rPr>
      <t>02</t>
    </r>
    <r>
      <rPr>
        <sz val="18"/>
        <color theme="1"/>
        <rFont val="Times New Roman"/>
        <family val="1"/>
        <charset val="204"/>
      </rPr>
      <t xml:space="preserve">
08</t>
    </r>
  </si>
  <si>
    <t>24
31</t>
  </si>
  <si>
    <r>
      <rPr>
        <u/>
        <sz val="18"/>
        <color theme="1"/>
        <rFont val="Times New Roman"/>
        <family val="1"/>
        <charset val="204"/>
      </rPr>
      <t xml:space="preserve">29 </t>
    </r>
    <r>
      <rPr>
        <sz val="18"/>
        <color theme="1"/>
        <rFont val="Times New Roman"/>
        <family val="1"/>
        <charset val="204"/>
      </rPr>
      <t xml:space="preserve">
09
</t>
    </r>
    <r>
      <rPr>
        <u/>
        <sz val="18"/>
        <color theme="1"/>
        <rFont val="Times New Roman"/>
        <family val="1"/>
        <charset val="204"/>
      </rPr>
      <t>05</t>
    </r>
    <r>
      <rPr>
        <sz val="18"/>
        <color theme="1"/>
        <rFont val="Times New Roman"/>
        <family val="1"/>
        <charset val="204"/>
      </rPr>
      <t xml:space="preserve">
10</t>
    </r>
  </si>
  <si>
    <r>
      <rPr>
        <u/>
        <sz val="18"/>
        <color theme="1"/>
        <rFont val="Times New Roman"/>
        <family val="1"/>
        <charset val="204"/>
      </rPr>
      <t xml:space="preserve">27 </t>
    </r>
    <r>
      <rPr>
        <sz val="18"/>
        <color theme="1"/>
        <rFont val="Times New Roman"/>
        <family val="1"/>
        <charset val="204"/>
      </rPr>
      <t xml:space="preserve">
10
</t>
    </r>
    <r>
      <rPr>
        <u/>
        <sz val="18"/>
        <color theme="1"/>
        <rFont val="Times New Roman"/>
        <family val="1"/>
        <charset val="204"/>
      </rPr>
      <t>02</t>
    </r>
    <r>
      <rPr>
        <sz val="18"/>
        <color theme="1"/>
        <rFont val="Times New Roman"/>
        <family val="1"/>
        <charset val="204"/>
      </rPr>
      <t xml:space="preserve">
11</t>
    </r>
  </si>
  <si>
    <r>
      <rPr>
        <u/>
        <sz val="18"/>
        <color theme="1"/>
        <rFont val="Times New Roman"/>
        <family val="1"/>
        <charset val="204"/>
      </rPr>
      <t xml:space="preserve">29 </t>
    </r>
    <r>
      <rPr>
        <sz val="18"/>
        <color theme="1"/>
        <rFont val="Times New Roman"/>
        <family val="1"/>
        <charset val="204"/>
      </rPr>
      <t xml:space="preserve">
12
</t>
    </r>
    <r>
      <rPr>
        <u/>
        <sz val="18"/>
        <color theme="1"/>
        <rFont val="Times New Roman"/>
        <family val="1"/>
        <charset val="204"/>
      </rPr>
      <t>04</t>
    </r>
    <r>
      <rPr>
        <sz val="18"/>
        <color theme="1"/>
        <rFont val="Times New Roman"/>
        <family val="1"/>
        <charset val="204"/>
      </rPr>
      <t xml:space="preserve">
01</t>
    </r>
  </si>
  <si>
    <r>
      <rPr>
        <u/>
        <sz val="18"/>
        <color theme="1"/>
        <rFont val="Times New Roman"/>
        <family val="1"/>
        <charset val="204"/>
      </rPr>
      <t xml:space="preserve">26 </t>
    </r>
    <r>
      <rPr>
        <sz val="18"/>
        <color theme="1"/>
        <rFont val="Times New Roman"/>
        <family val="1"/>
        <charset val="204"/>
      </rPr>
      <t xml:space="preserve">
01
</t>
    </r>
    <r>
      <rPr>
        <u/>
        <sz val="18"/>
        <color theme="1"/>
        <rFont val="Times New Roman"/>
        <family val="1"/>
        <charset val="204"/>
      </rPr>
      <t>01</t>
    </r>
    <r>
      <rPr>
        <sz val="18"/>
        <color theme="1"/>
        <rFont val="Times New Roman"/>
        <family val="1"/>
        <charset val="204"/>
      </rPr>
      <t xml:space="preserve">
02</t>
    </r>
  </si>
  <si>
    <r>
      <rPr>
        <u/>
        <sz val="18"/>
        <color theme="1"/>
        <rFont val="Times New Roman"/>
        <family val="1"/>
        <charset val="204"/>
      </rPr>
      <t xml:space="preserve">23 </t>
    </r>
    <r>
      <rPr>
        <sz val="18"/>
        <color theme="1"/>
        <rFont val="Times New Roman"/>
        <family val="1"/>
        <charset val="204"/>
      </rPr>
      <t xml:space="preserve">
02
</t>
    </r>
    <r>
      <rPr>
        <u/>
        <sz val="18"/>
        <color theme="1"/>
        <rFont val="Times New Roman"/>
        <family val="1"/>
        <charset val="204"/>
      </rPr>
      <t>01</t>
    </r>
    <r>
      <rPr>
        <sz val="18"/>
        <color theme="1"/>
        <rFont val="Times New Roman"/>
        <family val="1"/>
        <charset val="204"/>
      </rPr>
      <t xml:space="preserve">
03</t>
    </r>
  </si>
  <si>
    <r>
      <rPr>
        <u/>
        <sz val="18"/>
        <color theme="1"/>
        <rFont val="Times New Roman"/>
        <family val="1"/>
        <charset val="204"/>
      </rPr>
      <t xml:space="preserve">30 </t>
    </r>
    <r>
      <rPr>
        <sz val="18"/>
        <color theme="1"/>
        <rFont val="Times New Roman"/>
        <family val="1"/>
        <charset val="204"/>
      </rPr>
      <t xml:space="preserve">
03
</t>
    </r>
    <r>
      <rPr>
        <u/>
        <sz val="18"/>
        <color theme="1"/>
        <rFont val="Times New Roman"/>
        <family val="1"/>
        <charset val="204"/>
      </rPr>
      <t>05</t>
    </r>
    <r>
      <rPr>
        <sz val="18"/>
        <color theme="1"/>
        <rFont val="Times New Roman"/>
        <family val="1"/>
        <charset val="204"/>
      </rPr>
      <t xml:space="preserve">
04</t>
    </r>
  </si>
  <si>
    <r>
      <rPr>
        <u/>
        <sz val="18"/>
        <color theme="1"/>
        <rFont val="Times New Roman"/>
        <family val="1"/>
        <charset val="204"/>
      </rPr>
      <t xml:space="preserve">27 </t>
    </r>
    <r>
      <rPr>
        <sz val="18"/>
        <color theme="1"/>
        <rFont val="Times New Roman"/>
        <family val="1"/>
        <charset val="204"/>
      </rPr>
      <t xml:space="preserve">
04
</t>
    </r>
    <r>
      <rPr>
        <u/>
        <sz val="18"/>
        <color theme="1"/>
        <rFont val="Times New Roman"/>
        <family val="1"/>
        <charset val="204"/>
      </rPr>
      <t>03</t>
    </r>
    <r>
      <rPr>
        <sz val="18"/>
        <color theme="1"/>
        <rFont val="Times New Roman"/>
        <family val="1"/>
        <charset val="204"/>
      </rPr>
      <t xml:space="preserve">
05</t>
    </r>
  </si>
  <si>
    <t>/2</t>
  </si>
  <si>
    <t>/1</t>
  </si>
  <si>
    <t>/72</t>
  </si>
  <si>
    <t>1.2.</t>
  </si>
  <si>
    <t xml:space="preserve">                            </t>
  </si>
  <si>
    <t xml:space="preserve">                                                 </t>
  </si>
  <si>
    <t>УПК-2</t>
  </si>
  <si>
    <t>УПК-3</t>
  </si>
  <si>
    <t>УК-4</t>
  </si>
  <si>
    <t>СК-1</t>
  </si>
  <si>
    <t>СК-2</t>
  </si>
  <si>
    <t>СК-3</t>
  </si>
  <si>
    <t>СК-4</t>
  </si>
  <si>
    <t>СК-5</t>
  </si>
  <si>
    <t>СК-6</t>
  </si>
  <si>
    <t>СК-7</t>
  </si>
  <si>
    <t>СК-8</t>
  </si>
  <si>
    <t>СК-9</t>
  </si>
  <si>
    <t xml:space="preserve">УК-5
</t>
  </si>
  <si>
    <t>1.1</t>
  </si>
  <si>
    <t>2.3.2</t>
  </si>
  <si>
    <t>2.2</t>
  </si>
  <si>
    <t>2.2.1</t>
  </si>
  <si>
    <t>2.2.2</t>
  </si>
  <si>
    <t>/3</t>
  </si>
  <si>
    <t xml:space="preserve">УПК-1 </t>
  </si>
  <si>
    <t>2.1.</t>
  </si>
  <si>
    <t>2.4</t>
  </si>
  <si>
    <t>2.5</t>
  </si>
  <si>
    <t>2.5.1</t>
  </si>
  <si>
    <t>2.5.2</t>
  </si>
  <si>
    <t>УПК-4</t>
  </si>
  <si>
    <t>УПК-5</t>
  </si>
  <si>
    <t>УПК-6</t>
  </si>
  <si>
    <t>УПК-7</t>
  </si>
  <si>
    <t>1.3</t>
  </si>
  <si>
    <t>1.3.1</t>
  </si>
  <si>
    <t>1.3.2</t>
  </si>
  <si>
    <t>1.4</t>
  </si>
  <si>
    <t>2.6</t>
  </si>
  <si>
    <t>2.6.1</t>
  </si>
  <si>
    <t>2.6.2</t>
  </si>
  <si>
    <t>2.6.3</t>
  </si>
  <si>
    <t>2.6.4</t>
  </si>
  <si>
    <t xml:space="preserve">УК-6
</t>
  </si>
  <si>
    <t xml:space="preserve">УК-7 
</t>
  </si>
  <si>
    <t>СК-10</t>
  </si>
  <si>
    <t>1.2.1, 2.6.1</t>
  </si>
  <si>
    <t>1.3.1, 1.3.2</t>
  </si>
  <si>
    <t>СК-11</t>
  </si>
  <si>
    <t>СК-12</t>
  </si>
  <si>
    <t>СК-13</t>
  </si>
  <si>
    <t>/24</t>
  </si>
  <si>
    <t>VII. Матрица компетенций</t>
  </si>
  <si>
    <t>2.7</t>
  </si>
  <si>
    <t>2.7.1</t>
  </si>
  <si>
    <t>2.8</t>
  </si>
  <si>
    <t>2.8.1</t>
  </si>
  <si>
    <t>2.8.2</t>
  </si>
  <si>
    <t>2.8.3</t>
  </si>
  <si>
    <t>/124</t>
  </si>
  <si>
    <t>/40</t>
  </si>
  <si>
    <t>/32</t>
  </si>
  <si>
    <t>/142</t>
  </si>
  <si>
    <t>/96</t>
  </si>
  <si>
    <t>/4</t>
  </si>
  <si>
    <t>/50</t>
  </si>
  <si>
    <t>/26</t>
  </si>
  <si>
    <t>1.4, 2.5.2</t>
  </si>
  <si>
    <t>1.4, 2.5.2, 2.8.1</t>
  </si>
  <si>
    <t>УПК-2, 6</t>
  </si>
  <si>
    <t>1.2.1, 2.6.2</t>
  </si>
  <si>
    <t>ЭиУ</t>
  </si>
  <si>
    <t>ОиУ</t>
  </si>
  <si>
    <t>ИТ</t>
  </si>
  <si>
    <t>ММЭ</t>
  </si>
  <si>
    <t>БУОНХ</t>
  </si>
  <si>
    <t>МБ</t>
  </si>
  <si>
    <t>Фл</t>
  </si>
  <si>
    <t>СК-14</t>
  </si>
  <si>
    <t>/1ДЗ</t>
  </si>
  <si>
    <t>/338</t>
  </si>
  <si>
    <t>/218</t>
  </si>
  <si>
    <t>/66</t>
  </si>
  <si>
    <t>УК-8</t>
  </si>
  <si>
    <t>______________________2023</t>
  </si>
  <si>
    <t>/94</t>
  </si>
  <si>
    <t>/56</t>
  </si>
  <si>
    <t>/20</t>
  </si>
  <si>
    <t>/36</t>
  </si>
  <si>
    <t>ЭСиППД</t>
  </si>
  <si>
    <t>ДАяз, НиРяз</t>
  </si>
  <si>
    <t>CК-5,  УПК-6</t>
  </si>
  <si>
    <t>СК-8,  УПК-6</t>
  </si>
  <si>
    <t>СК-9 / СК-10, УПК-1</t>
  </si>
  <si>
    <t xml:space="preserve"> СК-13/ СК-14</t>
  </si>
  <si>
    <t>СК-15</t>
  </si>
  <si>
    <t xml:space="preserve"> 2.6.2</t>
  </si>
  <si>
    <t>СК-16</t>
  </si>
  <si>
    <t>УК-2,  УПК-2</t>
  </si>
  <si>
    <t xml:space="preserve">ЭиУ </t>
  </si>
  <si>
    <t>СК-2, УПК-4</t>
  </si>
  <si>
    <t>1.3.2, 2.3.1, 2.5.1</t>
  </si>
  <si>
    <t>________________2023</t>
  </si>
  <si>
    <t>УК-2,6,  УПК-4</t>
  </si>
  <si>
    <t>УК-4,  УПК-1,3,7</t>
  </si>
  <si>
    <t>УК-3, УПК-5</t>
  </si>
  <si>
    <t>УК-1,5</t>
  </si>
  <si>
    <t>1.1, 1.3.1, 2.8.3</t>
  </si>
  <si>
    <t>УК-6, 7</t>
  </si>
  <si>
    <t>УК-1, 5</t>
  </si>
  <si>
    <t>СК-11, УК-4/ СК-12, УК-4</t>
  </si>
  <si>
    <t>1.1, 2.7.1</t>
  </si>
  <si>
    <t xml:space="preserve"> 2.7.1</t>
  </si>
  <si>
    <t>СК-15/ СК-16</t>
  </si>
  <si>
    <t>1.1, 2.1.2</t>
  </si>
  <si>
    <t>/196</t>
  </si>
  <si>
    <t>/122</t>
  </si>
  <si>
    <t>/5</t>
  </si>
  <si>
    <t>CURRICULUM</t>
  </si>
  <si>
    <t>Belarus State Economic University</t>
  </si>
  <si>
    <t>Specialty: 7-06-0412-02 Business Administration</t>
  </si>
  <si>
    <r>
      <t>Form of education:</t>
    </r>
    <r>
      <rPr>
        <b/>
        <i/>
        <sz val="24"/>
        <rFont val="Times New Roman"/>
        <family val="1"/>
        <charset val="204"/>
      </rPr>
      <t xml:space="preserve"> full-time</t>
    </r>
  </si>
  <si>
    <t>Degree: Master</t>
  </si>
  <si>
    <t>Study period: 1.5 years</t>
  </si>
  <si>
    <t>Rector of</t>
  </si>
  <si>
    <t>Belarus state</t>
  </si>
  <si>
    <t>economic universiry</t>
  </si>
  <si>
    <t>________________ A.V. Egorov</t>
  </si>
  <si>
    <t>P.S.</t>
  </si>
  <si>
    <t>Registration No. _____________</t>
  </si>
  <si>
    <t>I. Schedule of the educational process</t>
  </si>
  <si>
    <t>II. Time budget summary (in weeks)</t>
  </si>
  <si>
    <t>COURSES</t>
  </si>
  <si>
    <t>september</t>
  </si>
  <si>
    <t>october</t>
  </si>
  <si>
    <t>november</t>
  </si>
  <si>
    <t>december</t>
  </si>
  <si>
    <t>january</t>
  </si>
  <si>
    <t>february</t>
  </si>
  <si>
    <t>march</t>
  </si>
  <si>
    <t>april</t>
  </si>
  <si>
    <t>may</t>
  </si>
  <si>
    <t>june</t>
  </si>
  <si>
    <t>july</t>
  </si>
  <si>
    <t>august</t>
  </si>
  <si>
    <t>Theoretical training</t>
  </si>
  <si>
    <t>Exam sessions</t>
  </si>
  <si>
    <t>Internships</t>
  </si>
  <si>
    <t>Master's thesis</t>
  </si>
  <si>
    <t>Final attestation</t>
  </si>
  <si>
    <t>Vacation</t>
  </si>
  <si>
    <t>Total</t>
  </si>
  <si>
    <t>Designations:</t>
  </si>
  <si>
    <t>Internship</t>
  </si>
  <si>
    <t>III. Plan of the educational process</t>
  </si>
  <si>
    <t>Ser. No.</t>
  </si>
  <si>
    <t>Name of the module, academic discipline, course project (course work)</t>
  </si>
  <si>
    <t>Exams</t>
  </si>
  <si>
    <t>Credits</t>
  </si>
  <si>
    <t>Classroom hours</t>
  </si>
  <si>
    <t>Lectures</t>
  </si>
  <si>
    <t>Laboratory</t>
  </si>
  <si>
    <t>Practical</t>
  </si>
  <si>
    <t>Seminar</t>
  </si>
  <si>
    <t>Number of academic hours</t>
  </si>
  <si>
    <t>Distribution by courses and semesters</t>
  </si>
  <si>
    <t>Of them</t>
  </si>
  <si>
    <t>I year</t>
  </si>
  <si>
    <t>II year</t>
  </si>
  <si>
    <t>1 semester,
18 weeks</t>
  </si>
  <si>
    <t>2 semester,
18 weeks</t>
  </si>
  <si>
    <t>3 semester,          10 weeks</t>
  </si>
  <si>
    <t>Total hours</t>
  </si>
  <si>
    <t>Class. hours</t>
  </si>
  <si>
    <t>Credit units</t>
  </si>
  <si>
    <t>Competency Code</t>
  </si>
  <si>
    <t>Department</t>
  </si>
  <si>
    <t>State component</t>
  </si>
  <si>
    <t>Managerial Economics</t>
  </si>
  <si>
    <t>Strategic management of organisation</t>
  </si>
  <si>
    <t>Leadership &amp; organisational behavier</t>
  </si>
  <si>
    <t>Information systems management</t>
  </si>
  <si>
    <t>Applied quantitative methods in management</t>
  </si>
  <si>
    <t>Research Seminar</t>
  </si>
  <si>
    <t>Educational Institution Component*</t>
  </si>
  <si>
    <t>International business and competition</t>
  </si>
  <si>
    <t>Management Accounting and Analysis</t>
  </si>
  <si>
    <t>"Entrepreneurial Practice" Module</t>
  </si>
  <si>
    <t xml:space="preserve">"Economics of International Business" Module </t>
  </si>
  <si>
    <t>Information and analytical Module</t>
  </si>
  <si>
    <t xml:space="preserve">"Functional areas of management - 1" Module </t>
  </si>
  <si>
    <t>Digital business support</t>
  </si>
  <si>
    <t>Competitive Strategies in Entrepreneurship</t>
  </si>
  <si>
    <t xml:space="preserve">"Economic development in modern conditions" Module </t>
  </si>
  <si>
    <t>Economic Growth &amp; Development</t>
  </si>
  <si>
    <t>Monitoring of foreign economic activity of the firm</t>
  </si>
  <si>
    <t>World Trade Organization and regulation of international trade</t>
  </si>
  <si>
    <t xml:space="preserve">"Research activity" Module </t>
  </si>
  <si>
    <t>Analysis of economic growth factors</t>
  </si>
  <si>
    <t>Module of disciplines at the choice of Master's student</t>
  </si>
  <si>
    <t>Institutional Changes in the Global Economy / Risk Management</t>
  </si>
  <si>
    <t>Investment and innovation management / Project management</t>
  </si>
  <si>
    <t>International Trade and Intellectual Property Rights/ Exchange Rate and Monetary Policy</t>
  </si>
  <si>
    <t>Marketing Management / Marketing Analytics</t>
  </si>
  <si>
    <t xml:space="preserve">Optional disciplines </t>
  </si>
  <si>
    <t>Pedagogy and psychology of higher education</t>
  </si>
  <si>
    <t>Additional types of training</t>
  </si>
  <si>
    <t>Philosophy and methodology of science</t>
  </si>
  <si>
    <t>Foreign language</t>
  </si>
  <si>
    <t>Fundamentals of Information Technology</t>
  </si>
  <si>
    <t>Number of hours of training sessions</t>
  </si>
  <si>
    <t>Number of hours of study per week</t>
  </si>
  <si>
    <t>IV. Internship</t>
  </si>
  <si>
    <t>V. Master's thesis</t>
  </si>
  <si>
    <t>VI. Final attestation</t>
  </si>
  <si>
    <t>Master's thesis defence</t>
  </si>
  <si>
    <t>Managerial</t>
  </si>
  <si>
    <t>The name of Internship</t>
  </si>
  <si>
    <t>Semester</t>
  </si>
  <si>
    <t>Weeks</t>
  </si>
  <si>
    <t>Competency Name</t>
  </si>
  <si>
    <t>Code of the Module, Academic discipline</t>
  </si>
  <si>
    <t>To apply methods of scientific knowledge in research activities, generate and implement innovative ideas</t>
  </si>
  <si>
    <t>To solve research and innovation problems based on the use of information and communication technologies</t>
  </si>
  <si>
    <t>To provide communication, demonstrate leadership skills, be capable of team building and development of strategic goals and objectives</t>
  </si>
  <si>
    <t>To develop innovative receptivity and ability to innovate</t>
  </si>
  <si>
    <t>To be able to predict the conditions for the implementation of professional activities and solve professional problems in conditions of uncertainty</t>
  </si>
  <si>
    <t>To apply psychological and pedagogical methods and information and communication technologies in education and management</t>
  </si>
  <si>
    <t>To carry out pedagogical activities in educational institutions, master and implement effective educational and information and communication technologies, pedagogical innovations</t>
  </si>
  <si>
    <t>To communicate in a foreign language in the academic, scientific and professional environment for the implementation of research and innovation activities</t>
  </si>
  <si>
    <t>To use methods of planning and forecasting the activities of the organization</t>
  </si>
  <si>
    <t>To use modern technologies and application software in solving business and management problems</t>
  </si>
  <si>
    <t>To integrate various aspects of the business into the decision-making and strategy of the organization</t>
  </si>
  <si>
    <t>To use financial analysis in the preparation and adoption of management decisions</t>
  </si>
  <si>
    <t>To use the tools of motivation, leadership and change management</t>
  </si>
  <si>
    <t>To use methods of quantitative and qualitative analysis and modeling when solving managerial problems</t>
  </si>
  <si>
    <t>To use strategic analysis and planning tools to develop an organization's strategic plan</t>
  </si>
  <si>
    <t>To carry out positioning and form the competitive advantages of the company, to develop new market segments of innovative products and services</t>
  </si>
  <si>
    <t>To design, structure and control financial flows based on quantitative and qualitative data</t>
  </si>
  <si>
    <t>To analyze the digital business environment, build business models of the company</t>
  </si>
  <si>
    <t>To apply methods for analyzing and forecasting the conjuncture of commodity markets, identifying their structure and development trends, competition and regulation mechanisms</t>
  </si>
  <si>
    <t>To identify current trends in the economy, apply methods of macroeconomic analysis to the study of socio-economic phenomena and processes to improve economic policy</t>
  </si>
  <si>
    <t>To apply tools for analyzing the company's business environment to make optimal management decisions and form a marketing strategy in foreign markets</t>
  </si>
  <si>
    <t>To use the rules and mechanisms of regulation of international trade by the World Trade Organization in management at the micro and macro levels</t>
  </si>
  <si>
    <t>To analyze the degree and duration of the impact of factors on economic growth and development of the world's economies</t>
  </si>
  <si>
    <t>To reveal the features of institutional changes in the global economy, determine the positive and negative aspects of the impact of globalization on the development of individual industries, countries and regions of the world</t>
  </si>
  <si>
    <t>To identify, evaluate and analyze business risks, identify tools and develop risk management mechanisms, taking into account changes in the global economy</t>
  </si>
  <si>
    <t>To apply investment project evaluation and business planning techniques, develop entrepreneurial thinking and the ability to develop effective business models</t>
  </si>
  <si>
    <t>To position the company in the market and form a competitive advantage of the organization, develop new market segments of innovative products and services</t>
  </si>
  <si>
    <t>To identify and analyze the features of international trade in objects of intellectual property, taking into account the specifics of the formation of the world market for high technology products</t>
  </si>
  <si>
    <t>To evaluate the effectiveness of the chosen exchange rate, taking into account the monetary policy pursued by the state</t>
  </si>
  <si>
    <t>To form an adequate organizational structure of the marketing service, use methods for implementing the main management functions in the field of marketing, to evaluate the effectiveness of marketing management, to optimize the management of marketing activities at the firm</t>
  </si>
  <si>
    <t>To determine the main analytical metrics to track the effectiveness of various marketing activities, analyze the profitability and marginality of the business and products of the organization's product portfolio, work with databases</t>
  </si>
  <si>
    <t>Developed on the basis of an exemplary curriculum for the specialty 7-06-0412-02 "Business Administration", registration No. 7-06-04-009/pr., 05/29/2023</t>
  </si>
  <si>
    <t>* For foreign citizens, the study of the Russian language is provided in the amount of 140 classroom hours in 1 semester with a form of control - an exam</t>
  </si>
  <si>
    <t>AGREED</t>
  </si>
  <si>
    <t>I APPROVE</t>
  </si>
  <si>
    <t>The first Vice-rector of Belarus State Economic University</t>
  </si>
  <si>
    <t>______________________E.F. Kireeva</t>
  </si>
  <si>
    <t>Vice-rector for International Affairs of Belarus State Economic University</t>
  </si>
  <si>
    <t>______________________О.А.Morozevich</t>
  </si>
  <si>
    <t>Head of the Educational Process Coordination Center</t>
  </si>
  <si>
    <t>______________________A.E.Khribtenco</t>
  </si>
  <si>
    <t>Head of the Educational and Methodological Department of Master's Training</t>
  </si>
  <si>
    <t>______________________O.I. Milevskaya</t>
  </si>
  <si>
    <t>Dean of the HSMB School</t>
  </si>
  <si>
    <t>______________________S.Yu.Krichevsky</t>
  </si>
  <si>
    <t>Head of Ecenomics and Management Department</t>
  </si>
  <si>
    <t>_____________________A.A. Bykau</t>
  </si>
  <si>
    <t>Head of International Business Department</t>
  </si>
  <si>
    <t>______________________G.A. Turban</t>
  </si>
  <si>
    <t>Recommended for approval by the Scientific and Methodological Council of the Belarusian State Economic University</t>
  </si>
  <si>
    <t>Protocol № ____ from 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</si>
</sst>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3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4"/>
      <name val="Times New Roman"/>
      <family val="1"/>
      <charset val="204"/>
    </font>
    <font>
      <sz val="14"/>
      <name val="Arial Cyr"/>
      <charset val="204"/>
    </font>
    <font>
      <sz val="18"/>
      <name val="Times New Roman"/>
      <family val="1"/>
      <charset val="204"/>
    </font>
    <font>
      <sz val="16"/>
      <name val="Times New Roman"/>
      <family val="1"/>
      <charset val="204"/>
    </font>
    <font>
      <sz val="10"/>
      <name val="Times New Roman"/>
      <family val="1"/>
      <charset val="204"/>
    </font>
    <font>
      <sz val="11"/>
      <name val="Times New Roman"/>
      <family val="1"/>
      <charset val="204"/>
    </font>
    <font>
      <sz val="14"/>
      <name val="Times New Roman"/>
      <family val="1"/>
      <charset val="204"/>
    </font>
    <font>
      <b/>
      <sz val="18"/>
      <name val="Times New Roman"/>
      <family val="1"/>
      <charset val="204"/>
    </font>
    <font>
      <sz val="24"/>
      <name val="Times New Roman"/>
      <family val="1"/>
      <charset val="204"/>
    </font>
    <font>
      <sz val="24"/>
      <name val="Arial Cyr"/>
      <charset val="204"/>
    </font>
    <font>
      <sz val="18"/>
      <color rgb="FF8E0000"/>
      <name val="Times New Roman"/>
      <family val="1"/>
      <charset val="204"/>
    </font>
    <font>
      <sz val="14"/>
      <color rgb="FF8E0000"/>
      <name val="Times New Roman"/>
      <family val="1"/>
      <charset val="204"/>
    </font>
    <font>
      <sz val="18"/>
      <color theme="1"/>
      <name val="Times New Roman"/>
      <family val="1"/>
      <charset val="204"/>
    </font>
    <font>
      <u/>
      <sz val="18"/>
      <color theme="1"/>
      <name val="Times New Roman"/>
      <family val="1"/>
      <charset val="204"/>
    </font>
    <font>
      <sz val="20"/>
      <color theme="1"/>
      <name val="Times New Roman"/>
      <family val="1"/>
      <charset val="204"/>
    </font>
    <font>
      <b/>
      <sz val="18"/>
      <color theme="1"/>
      <name val="Times New Roman"/>
      <family val="1"/>
      <charset val="204"/>
    </font>
    <font>
      <sz val="12"/>
      <name val="Times New Roman"/>
      <family val="1"/>
      <charset val="204"/>
    </font>
    <font>
      <b/>
      <i/>
      <sz val="18"/>
      <name val="Times New Roman"/>
      <family val="1"/>
      <charset val="204"/>
    </font>
    <font>
      <sz val="22"/>
      <name val="Times New Roman"/>
      <family val="1"/>
      <charset val="204"/>
    </font>
    <font>
      <b/>
      <sz val="10"/>
      <name val="Arial Cyr"/>
      <charset val="204"/>
    </font>
    <font>
      <sz val="18"/>
      <color rgb="FFFF0000"/>
      <name val="Times New Roman"/>
      <family val="1"/>
      <charset val="204"/>
    </font>
    <font>
      <sz val="18"/>
      <name val="Arial Cyr"/>
      <charset val="204"/>
    </font>
    <font>
      <sz val="10"/>
      <name val="Arial Cyr"/>
      <charset val="204"/>
    </font>
    <font>
      <b/>
      <i/>
      <sz val="24"/>
      <name val="Times New Roman"/>
      <family val="1"/>
      <charset val="204"/>
    </font>
    <font>
      <b/>
      <sz val="16"/>
      <color theme="1"/>
      <name val="Times New Roman"/>
      <family val="1"/>
      <charset val="204"/>
    </font>
    <font>
      <b/>
      <sz val="16"/>
      <name val="Times New Roman"/>
      <family val="1"/>
      <charset val="204"/>
    </font>
    <font>
      <b/>
      <sz val="18"/>
      <color theme="0"/>
      <name val="Times New Roman"/>
      <family val="1"/>
      <charset val="204"/>
    </font>
    <font>
      <b/>
      <sz val="2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5">
    <xf numFmtId="0" fontId="0" fillId="0" borderId="0"/>
    <xf numFmtId="0" fontId="11" fillId="0" borderId="0" applyNumberFormat="0" applyFill="0" applyBorder="0" applyProtection="0"/>
    <xf numFmtId="0" fontId="5"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164" fontId="28" fillId="0" borderId="0" applyFont="0" applyFill="0" applyBorder="0" applyAlignment="0" applyProtection="0"/>
    <xf numFmtId="0" fontId="1" fillId="0" borderId="0"/>
    <xf numFmtId="0" fontId="1" fillId="0" borderId="0"/>
  </cellStyleXfs>
  <cellXfs count="459">
    <xf numFmtId="0" fontId="0" fillId="0" borderId="0" xfId="0"/>
    <xf numFmtId="0" fontId="12" fillId="0" borderId="0" xfId="0" applyFont="1"/>
    <xf numFmtId="0" fontId="10" fillId="0" borderId="0" xfId="0" applyFont="1"/>
    <xf numFmtId="49" fontId="10" fillId="0" borderId="0" xfId="0" applyNumberFormat="1" applyFont="1"/>
    <xf numFmtId="0" fontId="7" fillId="0" borderId="0" xfId="0" applyFont="1"/>
    <xf numFmtId="0" fontId="8" fillId="0" borderId="0" xfId="0" applyFont="1"/>
    <xf numFmtId="49" fontId="8" fillId="0" borderId="0" xfId="0" applyNumberFormat="1" applyFont="1"/>
    <xf numFmtId="0" fontId="15" fillId="0" borderId="0" xfId="0" applyFont="1"/>
    <xf numFmtId="0" fontId="6" fillId="0" borderId="0" xfId="1" applyFont="1" applyBorder="1"/>
    <xf numFmtId="0" fontId="15" fillId="0" borderId="0" xfId="0" applyFont="1" applyAlignment="1">
      <alignment vertical="top"/>
    </xf>
    <xf numFmtId="0" fontId="14" fillId="0" borderId="0" xfId="0" applyFont="1" applyAlignment="1">
      <alignment vertical="top"/>
    </xf>
    <xf numFmtId="0" fontId="8" fillId="0" borderId="0" xfId="0" applyFont="1" applyAlignment="1">
      <alignment vertical="top"/>
    </xf>
    <xf numFmtId="0" fontId="12" fillId="0" borderId="0" xfId="0" applyFont="1" applyAlignment="1">
      <alignment horizontal="center"/>
    </xf>
    <xf numFmtId="0" fontId="10" fillId="0" borderId="0" xfId="0" applyFont="1" applyAlignment="1">
      <alignment vertical="top"/>
    </xf>
    <xf numFmtId="0" fontId="12" fillId="0" borderId="0" xfId="0" applyFont="1" applyAlignment="1">
      <alignment vertical="top"/>
    </xf>
    <xf numFmtId="0" fontId="15" fillId="0" borderId="0" xfId="0" applyFont="1" applyAlignment="1">
      <alignment horizontal="center"/>
    </xf>
    <xf numFmtId="49" fontId="8" fillId="0" borderId="0" xfId="0" applyNumberFormat="1" applyFont="1" applyAlignment="1">
      <alignment horizontal="center"/>
    </xf>
    <xf numFmtId="49" fontId="10" fillId="0" borderId="0" xfId="0" applyNumberFormat="1" applyFont="1" applyAlignment="1">
      <alignment horizontal="center"/>
    </xf>
    <xf numFmtId="0" fontId="14" fillId="0" borderId="0" xfId="0" applyFont="1" applyAlignment="1">
      <alignment horizontal="center" vertical="top"/>
    </xf>
    <xf numFmtId="0" fontId="8" fillId="0" borderId="0" xfId="0" applyFont="1" applyAlignment="1">
      <alignment vertical="justify"/>
    </xf>
    <xf numFmtId="0" fontId="18" fillId="0" borderId="2" xfId="0" applyFont="1" applyBorder="1" applyAlignment="1">
      <alignment horizontal="center" vertical="center" wrapText="1"/>
    </xf>
    <xf numFmtId="0" fontId="18" fillId="0" borderId="2" xfId="0" applyFont="1" applyBorder="1" applyAlignment="1">
      <alignment horizontal="center" vertical="top"/>
    </xf>
    <xf numFmtId="0" fontId="8" fillId="0" borderId="0" xfId="0" applyFont="1" applyAlignment="1">
      <alignment vertical="center"/>
    </xf>
    <xf numFmtId="0" fontId="8" fillId="0" borderId="0" xfId="0" applyFont="1" applyAlignment="1">
      <alignment horizontal="center" vertical="center" textRotation="90"/>
    </xf>
    <xf numFmtId="0" fontId="8"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49" fontId="14" fillId="0" borderId="0" xfId="0" applyNumberFormat="1" applyFont="1"/>
    <xf numFmtId="49" fontId="14" fillId="0" borderId="2" xfId="0" applyNumberFormat="1" applyFont="1" applyBorder="1" applyAlignment="1">
      <alignment vertical="center"/>
    </xf>
    <xf numFmtId="0" fontId="14" fillId="0" borderId="0" xfId="0" applyFont="1" applyAlignment="1">
      <alignment horizontal="center" vertical="center"/>
    </xf>
    <xf numFmtId="49" fontId="14" fillId="0" borderId="0" xfId="0" applyNumberFormat="1" applyFont="1" applyAlignment="1">
      <alignment horizontal="center"/>
    </xf>
    <xf numFmtId="0" fontId="6" fillId="0" borderId="0" xfId="0" applyFont="1" applyAlignment="1">
      <alignment vertical="center" wrapText="1"/>
    </xf>
    <xf numFmtId="0" fontId="8"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xf>
    <xf numFmtId="0" fontId="17" fillId="0" borderId="0" xfId="0" applyFont="1"/>
    <xf numFmtId="0" fontId="6" fillId="0" borderId="0" xfId="0" applyFont="1"/>
    <xf numFmtId="49" fontId="6" fillId="0" borderId="2" xfId="0" applyNumberFormat="1" applyFont="1" applyBorder="1" applyAlignment="1">
      <alignment horizontal="center" vertical="center"/>
    </xf>
    <xf numFmtId="0" fontId="0" fillId="2" borderId="0" xfId="0" applyFill="1"/>
    <xf numFmtId="0" fontId="8" fillId="0" borderId="0" xfId="0" applyFont="1" applyAlignment="1">
      <alignment horizontal="center"/>
    </xf>
    <xf numFmtId="0" fontId="8" fillId="2" borderId="0" xfId="0" applyFont="1" applyFill="1" applyAlignment="1">
      <alignment horizontal="center" vertical="center"/>
    </xf>
    <xf numFmtId="0" fontId="0" fillId="0" borderId="0" xfId="0" applyAlignment="1">
      <alignment vertical="top"/>
    </xf>
    <xf numFmtId="0" fontId="0" fillId="0" borderId="0" xfId="0" applyAlignment="1">
      <alignment horizontal="center"/>
    </xf>
    <xf numFmtId="0" fontId="8" fillId="2" borderId="0" xfId="0" applyFont="1" applyFill="1" applyAlignment="1">
      <alignment horizontal="left" vertical="center"/>
    </xf>
    <xf numFmtId="0" fontId="8" fillId="0" borderId="0" xfId="0" applyFont="1" applyBorder="1" applyAlignment="1">
      <alignment horizontal="center" vertical="top" wrapText="1"/>
    </xf>
    <xf numFmtId="49" fontId="14" fillId="2" borderId="0" xfId="0" applyNumberFormat="1" applyFont="1" applyFill="1"/>
    <xf numFmtId="0" fontId="15" fillId="2" borderId="0" xfId="0" applyFont="1" applyFill="1"/>
    <xf numFmtId="0" fontId="8" fillId="0" borderId="0" xfId="0" applyFont="1" applyBorder="1" applyAlignment="1">
      <alignment vertical="top"/>
    </xf>
    <xf numFmtId="0" fontId="8" fillId="0" borderId="0" xfId="0" applyFont="1" applyBorder="1" applyAlignment="1">
      <alignment vertical="top" wrapText="1"/>
    </xf>
    <xf numFmtId="49" fontId="6" fillId="0" borderId="2" xfId="0" applyNumberFormat="1" applyFont="1" applyBorder="1" applyAlignment="1">
      <alignment horizontal="center"/>
    </xf>
    <xf numFmtId="49" fontId="6" fillId="2" borderId="2" xfId="0" applyNumberFormat="1" applyFont="1" applyFill="1" applyBorder="1" applyAlignment="1">
      <alignment horizontal="center" vertical="center"/>
    </xf>
    <xf numFmtId="0" fontId="25" fillId="0" borderId="0" xfId="0" applyFont="1"/>
    <xf numFmtId="0" fontId="25" fillId="0" borderId="0" xfId="0" applyFont="1" applyAlignment="1">
      <alignment horizontal="center"/>
    </xf>
    <xf numFmtId="0" fontId="0" fillId="3" borderId="0" xfId="0" applyFill="1"/>
    <xf numFmtId="0" fontId="0" fillId="3" borderId="0" xfId="0" applyFont="1" applyFill="1"/>
    <xf numFmtId="0" fontId="22" fillId="3" borderId="0" xfId="0" applyFont="1" applyFill="1" applyAlignment="1">
      <alignment horizontal="center" vertical="center"/>
    </xf>
    <xf numFmtId="0" fontId="8" fillId="3" borderId="0" xfId="0" applyFont="1" applyFill="1" applyAlignment="1">
      <alignment horizontal="center" vertical="center"/>
    </xf>
    <xf numFmtId="0" fontId="14" fillId="0" borderId="0" xfId="0" applyFont="1" applyAlignment="1">
      <alignment horizontal="left" vertical="top"/>
    </xf>
    <xf numFmtId="0" fontId="8" fillId="0" borderId="0" xfId="0" applyFont="1" applyFill="1" applyAlignment="1">
      <alignment horizontal="center" vertical="center"/>
    </xf>
    <xf numFmtId="0" fontId="22" fillId="0" borderId="0" xfId="0" applyFont="1" applyFill="1" applyAlignment="1">
      <alignment horizontal="center" vertical="center"/>
    </xf>
    <xf numFmtId="49" fontId="13" fillId="0" borderId="23"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0" fontId="13" fillId="0" borderId="14" xfId="0" applyFont="1" applyBorder="1" applyAlignment="1">
      <alignment horizontal="center" vertical="center"/>
    </xf>
    <xf numFmtId="0" fontId="9" fillId="0" borderId="0" xfId="0" applyFont="1"/>
    <xf numFmtId="0" fontId="27" fillId="0" borderId="0" xfId="0" applyFont="1"/>
    <xf numFmtId="0" fontId="8" fillId="0" borderId="32" xfId="0" applyFont="1" applyBorder="1" applyAlignment="1">
      <alignment horizontal="center" vertical="center" textRotation="90"/>
    </xf>
    <xf numFmtId="0" fontId="9" fillId="0" borderId="0" xfId="0" applyFont="1" applyAlignment="1">
      <alignment horizontal="center" vertical="center"/>
    </xf>
    <xf numFmtId="0" fontId="0" fillId="0" borderId="0" xfId="0" applyFont="1" applyFill="1"/>
    <xf numFmtId="0" fontId="8" fillId="0" borderId="0" xfId="0" applyFont="1" applyAlignment="1">
      <alignment horizontal="left" vertical="top" wrapText="1"/>
    </xf>
    <xf numFmtId="0" fontId="27" fillId="0" borderId="0" xfId="0" applyFont="1" applyFill="1" applyBorder="1"/>
    <xf numFmtId="0" fontId="13" fillId="0" borderId="0" xfId="0" applyFont="1" applyBorder="1"/>
    <xf numFmtId="0" fontId="8" fillId="0" borderId="0" xfId="0" applyFont="1" applyBorder="1" applyAlignment="1">
      <alignment horizontal="left" vertical="top" wrapText="1"/>
    </xf>
    <xf numFmtId="0" fontId="27" fillId="0" borderId="0" xfId="0" applyFont="1" applyBorder="1"/>
    <xf numFmtId="0" fontId="8" fillId="0" borderId="0" xfId="0" applyFont="1" applyFill="1" applyBorder="1" applyAlignment="1">
      <alignment horizontal="left" vertical="top"/>
    </xf>
    <xf numFmtId="0" fontId="8" fillId="0" borderId="0" xfId="0" applyFont="1" applyFill="1" applyBorder="1" applyAlignment="1">
      <alignment horizontal="center" vertical="top" wrapText="1"/>
    </xf>
    <xf numFmtId="0" fontId="8" fillId="0" borderId="0" xfId="0" applyFont="1" applyBorder="1" applyAlignment="1">
      <alignment horizontal="center" vertical="top"/>
    </xf>
    <xf numFmtId="0" fontId="27" fillId="0" borderId="0" xfId="0" applyFont="1" applyFill="1" applyBorder="1" applyAlignment="1">
      <alignment horizontal="center"/>
    </xf>
    <xf numFmtId="0" fontId="8" fillId="0" borderId="0" xfId="0" applyFont="1" applyFill="1" applyAlignment="1">
      <alignment horizontal="center" vertical="top" wrapText="1"/>
    </xf>
    <xf numFmtId="0" fontId="27" fillId="0" borderId="0" xfId="0" applyFont="1" applyFill="1" applyBorder="1" applyAlignment="1">
      <alignment vertical="top" wrapText="1"/>
    </xf>
    <xf numFmtId="0" fontId="8" fillId="0" borderId="0" xfId="0" applyFont="1" applyFill="1" applyBorder="1"/>
    <xf numFmtId="0" fontId="8" fillId="0" borderId="0" xfId="0" applyFont="1" applyBorder="1" applyAlignment="1">
      <alignment horizontal="left" vertical="top"/>
    </xf>
    <xf numFmtId="0" fontId="27" fillId="0" borderId="0" xfId="0" applyFont="1" applyFill="1"/>
    <xf numFmtId="0" fontId="27" fillId="0" borderId="0" xfId="0" applyFont="1" applyAlignment="1">
      <alignment horizontal="center"/>
    </xf>
    <xf numFmtId="0" fontId="0" fillId="0" borderId="0" xfId="0"/>
    <xf numFmtId="0" fontId="0" fillId="0" borderId="0" xfId="0" applyFill="1"/>
    <xf numFmtId="49" fontId="13" fillId="0" borderId="20"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0" fontId="0" fillId="0" borderId="28" xfId="0" applyFont="1" applyFill="1" applyBorder="1"/>
    <xf numFmtId="0" fontId="13" fillId="0" borderId="9" xfId="0" applyFont="1" applyFill="1" applyBorder="1" applyAlignment="1">
      <alignment horizontal="center" vertical="center"/>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wrapText="1"/>
    </xf>
    <xf numFmtId="0" fontId="13" fillId="0" borderId="26" xfId="0" applyFont="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37" xfId="0" applyFont="1" applyFill="1" applyBorder="1"/>
    <xf numFmtId="0" fontId="13"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13" fillId="0" borderId="26" xfId="0" applyFont="1" applyFill="1" applyBorder="1" applyAlignment="1">
      <alignment horizontal="center" vertical="center"/>
    </xf>
    <xf numFmtId="0" fontId="14" fillId="0" borderId="0" xfId="0" applyFont="1"/>
    <xf numFmtId="0" fontId="13" fillId="2" borderId="2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25" fillId="0" borderId="0" xfId="0" applyFont="1" applyBorder="1"/>
    <xf numFmtId="0" fontId="18" fillId="0" borderId="3" xfId="0" applyFont="1" applyBorder="1" applyAlignment="1">
      <alignment horizontal="center" vertical="center" wrapText="1"/>
    </xf>
    <xf numFmtId="0" fontId="25" fillId="0" borderId="0" xfId="0" applyFont="1" applyBorder="1" applyAlignment="1">
      <alignment horizontal="left"/>
    </xf>
    <xf numFmtId="0" fontId="0" fillId="0" borderId="0" xfId="0" applyBorder="1"/>
    <xf numFmtId="0" fontId="30" fillId="0" borderId="2" xfId="0" applyFont="1" applyBorder="1" applyAlignment="1">
      <alignment horizontal="center" vertical="center"/>
    </xf>
    <xf numFmtId="0" fontId="31" fillId="0" borderId="2" xfId="0" applyFont="1" applyBorder="1" applyAlignment="1">
      <alignment horizontal="center" vertical="center"/>
    </xf>
    <xf numFmtId="0" fontId="6" fillId="0" borderId="0" xfId="1" applyFont="1" applyBorder="1" applyAlignment="1">
      <alignment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4" xfId="0" applyFont="1" applyFill="1" applyBorder="1" applyAlignment="1">
      <alignment horizontal="center" vertical="center"/>
    </xf>
    <xf numFmtId="0" fontId="13" fillId="0" borderId="26"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6" xfId="0" applyFont="1" applyFill="1" applyBorder="1" applyAlignment="1">
      <alignment horizontal="center" vertical="center"/>
    </xf>
    <xf numFmtId="0" fontId="32" fillId="0" borderId="26" xfId="0" applyFont="1" applyBorder="1" applyAlignment="1">
      <alignment horizontal="center" vertical="center"/>
    </xf>
    <xf numFmtId="0" fontId="13" fillId="0" borderId="21" xfId="0" applyFont="1" applyFill="1" applyBorder="1" applyAlignment="1">
      <alignment horizontal="center" vertical="center"/>
    </xf>
    <xf numFmtId="0" fontId="13" fillId="0" borderId="2" xfId="0" applyFont="1" applyBorder="1"/>
    <xf numFmtId="0" fontId="31" fillId="0" borderId="2" xfId="0" applyNumberFormat="1" applyFont="1" applyBorder="1" applyAlignment="1">
      <alignment horizontal="center" vertical="center"/>
    </xf>
    <xf numFmtId="49" fontId="33" fillId="0" borderId="2" xfId="0" applyNumberFormat="1" applyFont="1" applyBorder="1" applyAlignment="1">
      <alignment horizontal="center" vertical="center"/>
    </xf>
    <xf numFmtId="49" fontId="33" fillId="2" borderId="2" xfId="0" applyNumberFormat="1" applyFont="1" applyFill="1" applyBorder="1" applyAlignment="1">
      <alignment horizontal="center" vertical="center"/>
    </xf>
    <xf numFmtId="0" fontId="13" fillId="2" borderId="2" xfId="0" applyFont="1" applyFill="1" applyBorder="1"/>
    <xf numFmtId="0" fontId="25" fillId="2" borderId="0" xfId="0" applyFont="1" applyFill="1"/>
    <xf numFmtId="0" fontId="31" fillId="2" borderId="2" xfId="0" applyNumberFormat="1" applyFont="1" applyFill="1" applyBorder="1" applyAlignment="1">
      <alignment horizontal="center" vertical="center"/>
    </xf>
    <xf numFmtId="49" fontId="33" fillId="2" borderId="3" xfId="0" applyNumberFormat="1" applyFont="1" applyFill="1" applyBorder="1" applyAlignment="1">
      <alignment horizontal="center" vertical="center"/>
    </xf>
    <xf numFmtId="49" fontId="33" fillId="0" borderId="2" xfId="0" applyNumberFormat="1" applyFont="1" applyBorder="1" applyAlignment="1">
      <alignment horizontal="center"/>
    </xf>
    <xf numFmtId="49" fontId="33" fillId="0" borderId="3" xfId="0" applyNumberFormat="1" applyFont="1" applyBorder="1" applyAlignment="1">
      <alignment horizontal="center"/>
    </xf>
    <xf numFmtId="0" fontId="31" fillId="0" borderId="2" xfId="0" applyFont="1" applyBorder="1"/>
    <xf numFmtId="49" fontId="31" fillId="0" borderId="2" xfId="0" applyNumberFormat="1" applyFont="1" applyBorder="1" applyAlignment="1">
      <alignment horizontal="center"/>
    </xf>
    <xf numFmtId="0" fontId="13" fillId="0" borderId="2" xfId="0" applyFont="1" applyBorder="1" applyAlignment="1">
      <alignment horizontal="center"/>
    </xf>
    <xf numFmtId="49" fontId="33" fillId="0" borderId="3" xfId="0" applyNumberFormat="1" applyFont="1" applyBorder="1" applyAlignment="1">
      <alignment horizontal="center" vertical="center"/>
    </xf>
    <xf numFmtId="0" fontId="14" fillId="0" borderId="0" xfId="0" applyFont="1"/>
    <xf numFmtId="0" fontId="18" fillId="0" borderId="6" xfId="0" applyFont="1" applyBorder="1" applyAlignment="1">
      <alignment horizontal="center" vertical="center" textRotation="90"/>
    </xf>
    <xf numFmtId="0" fontId="18" fillId="0" borderId="4" xfId="0" applyFont="1" applyBorder="1" applyAlignment="1">
      <alignment horizontal="center" vertical="center" textRotation="90"/>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18" fillId="0" borderId="6" xfId="0" applyFont="1" applyBorder="1" applyAlignment="1">
      <alignment horizontal="center" vertical="center" wrapText="1"/>
    </xf>
    <xf numFmtId="0" fontId="18" fillId="0" borderId="4" xfId="0" applyFont="1" applyBorder="1" applyAlignment="1">
      <alignment horizontal="center" vertical="center"/>
    </xf>
    <xf numFmtId="0" fontId="24" fillId="0" borderId="0" xfId="0" applyFont="1" applyAlignment="1">
      <alignment horizontal="center"/>
    </xf>
    <xf numFmtId="0" fontId="14" fillId="0" borderId="0" xfId="0" applyFont="1" applyAlignment="1">
      <alignment horizontal="center"/>
    </xf>
    <xf numFmtId="0" fontId="6" fillId="0" borderId="0" xfId="0" applyFont="1" applyAlignment="1">
      <alignment horizontal="center" vertical="center"/>
    </xf>
    <xf numFmtId="0" fontId="9" fillId="0" borderId="0" xfId="0" applyFont="1" applyAlignment="1">
      <alignment vertical="top"/>
    </xf>
    <xf numFmtId="0" fontId="14" fillId="0" borderId="0" xfId="0" applyFont="1" applyAlignment="1">
      <alignment vertical="center"/>
    </xf>
    <xf numFmtId="0" fontId="18" fillId="2" borderId="2" xfId="0" applyFont="1" applyFill="1" applyBorder="1" applyAlignment="1">
      <alignment horizontal="center" vertical="center" textRotation="90"/>
    </xf>
    <xf numFmtId="0" fontId="18" fillId="2" borderId="6" xfId="0" applyFont="1" applyFill="1" applyBorder="1" applyAlignment="1">
      <alignment horizontal="center" vertical="center" textRotation="90"/>
    </xf>
    <xf numFmtId="0" fontId="18" fillId="2" borderId="4" xfId="0" applyFont="1" applyFill="1" applyBorder="1" applyAlignment="1">
      <alignment horizontal="center" vertical="center" textRotation="90"/>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6" xfId="0" applyFont="1" applyBorder="1" applyAlignment="1">
      <alignment horizontal="center" vertical="center" wrapText="1"/>
    </xf>
    <xf numFmtId="0" fontId="8" fillId="0" borderId="17" xfId="0" applyFont="1" applyBorder="1" applyAlignment="1">
      <alignment horizontal="center" vertical="center" textRotation="90"/>
    </xf>
    <xf numFmtId="0" fontId="8" fillId="0" borderId="18" xfId="0" applyFont="1" applyBorder="1" applyAlignment="1">
      <alignment horizontal="center" vertical="center" textRotation="90"/>
    </xf>
    <xf numFmtId="0" fontId="8" fillId="0" borderId="20" xfId="0" applyFont="1" applyBorder="1" applyAlignment="1">
      <alignment horizontal="center" vertical="center" textRotation="90"/>
    </xf>
    <xf numFmtId="0" fontId="8" fillId="0" borderId="2" xfId="0" applyFont="1" applyBorder="1" applyAlignment="1">
      <alignment horizontal="center" vertical="center" textRotation="90"/>
    </xf>
    <xf numFmtId="0" fontId="8" fillId="0" borderId="29" xfId="0" applyFont="1" applyBorder="1" applyAlignment="1">
      <alignment horizontal="center" vertical="center" textRotation="90"/>
    </xf>
    <xf numFmtId="0" fontId="8" fillId="0" borderId="30" xfId="0" applyFont="1" applyBorder="1" applyAlignment="1">
      <alignment horizontal="center" vertical="center" textRotation="90"/>
    </xf>
    <xf numFmtId="0" fontId="8" fillId="0" borderId="46" xfId="0" applyFont="1" applyBorder="1" applyAlignment="1">
      <alignment horizontal="center" vertical="center" textRotation="90"/>
    </xf>
    <xf numFmtId="0" fontId="8" fillId="0" borderId="22" xfId="0" applyFont="1" applyBorder="1" applyAlignment="1">
      <alignment horizontal="center" vertical="center" textRotation="90"/>
    </xf>
    <xf numFmtId="0" fontId="8" fillId="0" borderId="39" xfId="0" applyFont="1" applyBorder="1" applyAlignment="1">
      <alignment horizontal="center" vertical="center" textRotation="90"/>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0" fontId="18" fillId="0" borderId="11" xfId="0" applyFont="1" applyBorder="1" applyAlignment="1">
      <alignment horizontal="center" vertical="center" wrapText="1"/>
    </xf>
    <xf numFmtId="0" fontId="18" fillId="0" borderId="9"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7" xfId="0" applyFont="1" applyBorder="1" applyAlignment="1">
      <alignment horizontal="center" vertical="center"/>
    </xf>
    <xf numFmtId="0" fontId="13" fillId="0" borderId="19" xfId="0" applyFont="1" applyBorder="1" applyAlignment="1">
      <alignment horizontal="center" vertical="center"/>
    </xf>
    <xf numFmtId="0" fontId="13" fillId="0" borderId="53" xfId="0" applyFont="1" applyBorder="1" applyAlignment="1">
      <alignment horizontal="center" vertical="center"/>
    </xf>
    <xf numFmtId="0" fontId="13" fillId="0" borderId="58" xfId="0" applyFont="1" applyBorder="1" applyAlignment="1">
      <alignment horizontal="center" vertical="center"/>
    </xf>
    <xf numFmtId="0" fontId="13"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59" xfId="0" applyFont="1" applyBorder="1" applyAlignment="1">
      <alignment horizontal="center" vertical="center"/>
    </xf>
    <xf numFmtId="0" fontId="13" fillId="0" borderId="33" xfId="0" applyFont="1" applyBorder="1" applyAlignment="1">
      <alignment horizontal="center" vertical="center"/>
    </xf>
    <xf numFmtId="0" fontId="13" fillId="0" borderId="31" xfId="0" applyFont="1" applyBorder="1" applyAlignment="1">
      <alignment horizontal="center" vertical="center"/>
    </xf>
    <xf numFmtId="0" fontId="13" fillId="0" borderId="45" xfId="0" applyFont="1" applyBorder="1" applyAlignment="1">
      <alignment horizontal="center" vertical="center"/>
    </xf>
    <xf numFmtId="0" fontId="13" fillId="0" borderId="16" xfId="0" applyFont="1" applyBorder="1" applyAlignment="1">
      <alignment horizontal="center" vertical="center"/>
    </xf>
    <xf numFmtId="0" fontId="13" fillId="0" borderId="35" xfId="0" applyFont="1" applyBorder="1" applyAlignment="1">
      <alignment horizontal="center" vertical="center"/>
    </xf>
    <xf numFmtId="0" fontId="32" fillId="0" borderId="15" xfId="0" applyFont="1" applyBorder="1" applyAlignment="1">
      <alignment horizontal="center" vertical="center"/>
    </xf>
    <xf numFmtId="0" fontId="32"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13" fillId="0" borderId="25" xfId="0" applyFont="1" applyBorder="1" applyAlignment="1">
      <alignment horizontal="center" vertical="center"/>
    </xf>
    <xf numFmtId="0" fontId="8" fillId="0" borderId="52" xfId="0" applyFont="1" applyBorder="1" applyAlignment="1">
      <alignment horizontal="center" vertical="center" textRotation="90"/>
    </xf>
    <xf numFmtId="0" fontId="8" fillId="0" borderId="4" xfId="0" applyFont="1" applyBorder="1" applyAlignment="1">
      <alignment horizontal="center" vertical="center" textRotation="90"/>
    </xf>
    <xf numFmtId="0" fontId="8" fillId="0" borderId="9" xfId="0" applyFont="1" applyBorder="1" applyAlignment="1">
      <alignment horizontal="center" vertical="center" textRotation="90"/>
    </xf>
    <xf numFmtId="0" fontId="8" fillId="0" borderId="36" xfId="0" applyFont="1" applyBorder="1" applyAlignment="1">
      <alignment horizontal="center" vertical="center" textRotation="90"/>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1" xfId="0" applyFont="1" applyBorder="1" applyAlignment="1">
      <alignment horizontal="center" vertical="center" textRotation="90"/>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 xfId="0" applyFont="1" applyFill="1" applyBorder="1" applyAlignment="1">
      <alignment horizontal="center" vertical="center"/>
    </xf>
    <xf numFmtId="0" fontId="32" fillId="0" borderId="25" xfId="0" applyFont="1" applyBorder="1" applyAlignment="1">
      <alignment horizontal="center" vertical="center"/>
    </xf>
    <xf numFmtId="0" fontId="8" fillId="0" borderId="10" xfId="0" applyFont="1" applyBorder="1" applyAlignment="1">
      <alignment horizontal="center" vertical="center" textRotation="90"/>
    </xf>
    <xf numFmtId="0" fontId="8" fillId="0" borderId="1" xfId="0" applyFont="1" applyBorder="1" applyAlignment="1">
      <alignment horizontal="center" vertical="center" textRotation="90"/>
    </xf>
    <xf numFmtId="0" fontId="8" fillId="0" borderId="38" xfId="0" applyFont="1" applyBorder="1" applyAlignment="1">
      <alignment horizontal="center" vertical="center" textRotation="90"/>
    </xf>
    <xf numFmtId="0" fontId="8" fillId="0" borderId="21" xfId="0" applyFont="1" applyBorder="1" applyAlignment="1">
      <alignment horizontal="center" vertical="center" textRotation="90"/>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8" fillId="0" borderId="15" xfId="0" applyFont="1" applyBorder="1" applyAlignment="1">
      <alignment horizontal="center" vertic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2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2" xfId="0" applyFont="1" applyFill="1" applyBorder="1" applyAlignment="1">
      <alignment horizontal="center" vertical="center"/>
    </xf>
    <xf numFmtId="0" fontId="13" fillId="0" borderId="6"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8" fillId="0" borderId="24" xfId="0" applyFont="1" applyFill="1" applyBorder="1" applyAlignment="1">
      <alignment horizontal="center" vertical="center"/>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5"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48"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23" fillId="0" borderId="2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6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35"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6" xfId="0"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0" fillId="0" borderId="40" xfId="0" applyFont="1" applyFill="1" applyBorder="1"/>
    <xf numFmtId="0" fontId="0" fillId="0" borderId="41" xfId="0" applyFont="1" applyFill="1" applyBorder="1"/>
    <xf numFmtId="0" fontId="0" fillId="0" borderId="44" xfId="0" applyFont="1" applyFill="1" applyBorder="1"/>
    <xf numFmtId="0" fontId="8" fillId="0" borderId="4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4" xfId="0" applyFont="1" applyFill="1" applyBorder="1" applyAlignment="1">
      <alignment horizontal="center" vertic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0" fillId="0" borderId="36" xfId="0" applyFont="1" applyFill="1" applyBorder="1"/>
    <xf numFmtId="0" fontId="0" fillId="0" borderId="38" xfId="0" applyFont="1" applyFill="1" applyBorder="1"/>
    <xf numFmtId="0" fontId="8" fillId="0" borderId="47"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56" xfId="0" applyFont="1" applyFill="1" applyBorder="1" applyAlignment="1">
      <alignment horizontal="center" vertical="center"/>
    </xf>
    <xf numFmtId="0" fontId="0" fillId="0" borderId="37" xfId="0" applyFont="1" applyFill="1" applyBorder="1"/>
    <xf numFmtId="1" fontId="13" fillId="0" borderId="20" xfId="0" applyNumberFormat="1" applyFont="1" applyFill="1" applyBorder="1" applyAlignment="1">
      <alignment horizontal="center" vertical="center"/>
    </xf>
    <xf numFmtId="1" fontId="13" fillId="0" borderId="2" xfId="0" applyNumberFormat="1" applyFont="1" applyFill="1" applyBorder="1" applyAlignment="1">
      <alignment horizontal="center" vertical="center"/>
    </xf>
    <xf numFmtId="1" fontId="13" fillId="0" borderId="22"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 fontId="13" fillId="0" borderId="3" xfId="0" applyNumberFormat="1" applyFont="1" applyFill="1" applyBorder="1" applyAlignment="1">
      <alignment horizontal="center" vertical="center"/>
    </xf>
    <xf numFmtId="0" fontId="13" fillId="0" borderId="4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54" xfId="0" applyFont="1" applyFill="1" applyBorder="1" applyAlignment="1">
      <alignment horizontal="center" vertical="center"/>
    </xf>
    <xf numFmtId="0" fontId="8" fillId="0" borderId="20" xfId="0" applyFont="1" applyFill="1" applyBorder="1" applyAlignment="1">
      <alignment horizontal="left" vertical="center" wrapText="1"/>
    </xf>
    <xf numFmtId="0" fontId="13" fillId="0" borderId="27" xfId="0" applyFont="1" applyFill="1" applyBorder="1" applyAlignment="1">
      <alignment horizontal="center" vertical="center"/>
    </xf>
    <xf numFmtId="0" fontId="13" fillId="0" borderId="10" xfId="0" applyFont="1" applyFill="1" applyBorder="1" applyAlignment="1">
      <alignment horizontal="center" vertical="center"/>
    </xf>
    <xf numFmtId="0" fontId="8" fillId="0" borderId="27" xfId="0" applyFont="1" applyFill="1" applyBorder="1" applyAlignment="1">
      <alignment horizontal="left" vertical="center"/>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13" fillId="0" borderId="21" xfId="0" applyFont="1" applyFill="1" applyBorder="1" applyAlignment="1">
      <alignment horizontal="center" vertical="center"/>
    </xf>
    <xf numFmtId="0" fontId="8" fillId="0" borderId="23"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6" xfId="0" applyFont="1" applyFill="1" applyBorder="1" applyAlignment="1">
      <alignment horizontal="center" vertical="center"/>
    </xf>
    <xf numFmtId="0" fontId="8" fillId="0" borderId="27"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xf>
    <xf numFmtId="0" fontId="13" fillId="0" borderId="25" xfId="0" applyFont="1" applyBorder="1" applyAlignment="1">
      <alignment horizontal="center" vertical="center" wrapText="1"/>
    </xf>
    <xf numFmtId="0" fontId="13" fillId="0" borderId="13" xfId="0" applyFont="1" applyBorder="1" applyAlignment="1">
      <alignment horizontal="center" vertical="center" wrapText="1"/>
    </xf>
    <xf numFmtId="0" fontId="8" fillId="2" borderId="4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49" fontId="8" fillId="0" borderId="4"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2" borderId="29" xfId="0" applyFont="1" applyFill="1" applyBorder="1" applyAlignment="1">
      <alignment horizontal="left" vertical="center"/>
    </xf>
    <xf numFmtId="0" fontId="8" fillId="2" borderId="30" xfId="0" applyFont="1" applyFill="1" applyBorder="1" applyAlignment="1">
      <alignment horizontal="left" vertical="center"/>
    </xf>
    <xf numFmtId="0" fontId="8" fillId="0" borderId="30" xfId="0" applyFont="1" applyBorder="1" applyAlignment="1">
      <alignment horizontal="center" vertical="center"/>
    </xf>
    <xf numFmtId="0" fontId="8" fillId="0" borderId="36" xfId="0" applyFont="1" applyBorder="1" applyAlignment="1">
      <alignment horizontal="center" vertical="center"/>
    </xf>
    <xf numFmtId="0" fontId="8" fillId="0" borderId="29" xfId="0" applyFont="1" applyBorder="1" applyAlignment="1">
      <alignment horizontal="center" vertical="center"/>
    </xf>
    <xf numFmtId="0" fontId="8" fillId="0" borderId="39" xfId="0" applyFont="1" applyBorder="1" applyAlignment="1">
      <alignment horizontal="center" vertical="center"/>
    </xf>
    <xf numFmtId="0" fontId="8" fillId="2" borderId="4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left" vertical="center" wrapText="1"/>
    </xf>
    <xf numFmtId="49" fontId="8" fillId="0" borderId="2"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0" fontId="8" fillId="2" borderId="47"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49" fontId="8" fillId="0" borderId="30"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18" fillId="0" borderId="3" xfId="0" applyFont="1" applyBorder="1" applyAlignment="1">
      <alignment horizontal="left" vertical="center" wrapTex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49" fontId="8" fillId="2" borderId="4"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49" fontId="8" fillId="2" borderId="22" xfId="0" applyNumberFormat="1" applyFont="1" applyFill="1" applyBorder="1" applyAlignment="1">
      <alignment horizontal="center" vertical="center"/>
    </xf>
    <xf numFmtId="0" fontId="8" fillId="2" borderId="4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 xfId="0" applyFont="1" applyFill="1" applyBorder="1" applyAlignment="1">
      <alignment horizontal="left" vertical="center" wrapText="1"/>
    </xf>
    <xf numFmtId="49" fontId="8" fillId="2" borderId="3"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8" fillId="2" borderId="48" xfId="0" applyNumberFormat="1" applyFont="1" applyFill="1" applyBorder="1" applyAlignment="1">
      <alignment horizontal="center" vertical="center" wrapText="1"/>
    </xf>
    <xf numFmtId="0" fontId="8" fillId="0" borderId="0" xfId="0" applyFont="1" applyAlignment="1">
      <alignment horizontal="left" vertical="center" wrapText="1"/>
    </xf>
    <xf numFmtId="0" fontId="27" fillId="0" borderId="0" xfId="0" applyFont="1" applyAlignment="1">
      <alignment vertical="center"/>
    </xf>
    <xf numFmtId="0" fontId="26"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wrapText="1"/>
    </xf>
    <xf numFmtId="0" fontId="8" fillId="2" borderId="47"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49" fontId="8" fillId="2" borderId="30" xfId="0" applyNumberFormat="1" applyFont="1" applyFill="1" applyBorder="1" applyAlignment="1">
      <alignment horizontal="center" vertical="center"/>
    </xf>
    <xf numFmtId="49" fontId="8" fillId="2" borderId="39"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left" wrapText="1"/>
    </xf>
    <xf numFmtId="0" fontId="8" fillId="0" borderId="0" xfId="0" applyFont="1" applyFill="1" applyAlignment="1">
      <alignment horizontal="left" vertical="center" wrapText="1"/>
    </xf>
    <xf numFmtId="0" fontId="13" fillId="0" borderId="57" xfId="0" applyFont="1" applyBorder="1" applyAlignment="1">
      <alignment horizontal="center" vertical="center" textRotation="90"/>
    </xf>
    <xf numFmtId="0" fontId="13" fillId="0" borderId="19" xfId="0" applyFont="1" applyBorder="1" applyAlignment="1">
      <alignment horizontal="center" vertical="center" textRotation="90"/>
    </xf>
    <xf numFmtId="0" fontId="13" fillId="0" borderId="53" xfId="0" applyFont="1" applyBorder="1" applyAlignment="1">
      <alignment horizontal="center" vertical="center" textRotation="90"/>
    </xf>
    <xf numFmtId="0" fontId="13" fillId="0" borderId="58" xfId="0" applyFont="1" applyBorder="1" applyAlignment="1">
      <alignment horizontal="center" vertical="center" textRotation="90"/>
    </xf>
    <xf numFmtId="0" fontId="13" fillId="0" borderId="0" xfId="0" applyFont="1" applyBorder="1" applyAlignment="1">
      <alignment horizontal="center" vertical="center" textRotation="90"/>
    </xf>
    <xf numFmtId="0" fontId="13" fillId="0" borderId="28" xfId="0" applyFont="1" applyBorder="1" applyAlignment="1">
      <alignment horizontal="center" vertical="center" textRotation="90"/>
    </xf>
    <xf numFmtId="0" fontId="8" fillId="0" borderId="45" xfId="0" applyFont="1" applyBorder="1" applyAlignment="1">
      <alignment vertical="center"/>
    </xf>
    <xf numFmtId="0" fontId="8" fillId="0" borderId="16" xfId="0" applyFont="1" applyBorder="1" applyAlignment="1">
      <alignment vertical="center"/>
    </xf>
    <xf numFmtId="0" fontId="8" fillId="0" borderId="35" xfId="0" applyFont="1" applyBorder="1" applyAlignment="1">
      <alignment vertical="center"/>
    </xf>
    <xf numFmtId="0" fontId="8" fillId="0" borderId="44"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42" xfId="0" applyFont="1" applyFill="1" applyBorder="1" applyAlignment="1">
      <alignment vertical="center"/>
    </xf>
    <xf numFmtId="0" fontId="8" fillId="0" borderId="8" xfId="0" applyFont="1" applyFill="1" applyBorder="1" applyAlignment="1">
      <alignment vertical="center"/>
    </xf>
    <xf numFmtId="0" fontId="8" fillId="0" borderId="48" xfId="0" applyFont="1" applyFill="1" applyBorder="1" applyAlignment="1">
      <alignment vertical="center"/>
    </xf>
    <xf numFmtId="0" fontId="8" fillId="0" borderId="0" xfId="0" applyFont="1" applyFill="1" applyAlignment="1">
      <alignment horizontal="left"/>
    </xf>
    <xf numFmtId="0" fontId="8" fillId="0" borderId="0" xfId="0" applyFont="1" applyAlignment="1">
      <alignment horizontal="left"/>
    </xf>
    <xf numFmtId="0" fontId="8" fillId="0" borderId="58" xfId="0" applyFont="1" applyFill="1" applyBorder="1" applyAlignment="1">
      <alignment horizontal="center"/>
    </xf>
    <xf numFmtId="0" fontId="8" fillId="0" borderId="0" xfId="0" applyFont="1" applyFill="1" applyBorder="1" applyAlignment="1">
      <alignment horizontal="center"/>
    </xf>
    <xf numFmtId="0" fontId="8" fillId="0" borderId="28" xfId="0" applyFont="1" applyFill="1" applyBorder="1" applyAlignment="1">
      <alignment horizontal="center"/>
    </xf>
    <xf numFmtId="0" fontId="0" fillId="0" borderId="58" xfId="0" applyFont="1" applyFill="1" applyBorder="1" applyAlignment="1">
      <alignment horizontal="center"/>
    </xf>
    <xf numFmtId="0" fontId="0" fillId="0" borderId="0" xfId="0" applyFont="1" applyFill="1" applyBorder="1" applyAlignment="1">
      <alignment horizontal="center"/>
    </xf>
    <xf numFmtId="0" fontId="0" fillId="0" borderId="28" xfId="0" applyFont="1" applyFill="1" applyBorder="1" applyAlignment="1">
      <alignment horizontal="center"/>
    </xf>
    <xf numFmtId="0" fontId="6" fillId="0" borderId="45" xfId="0" applyFont="1" applyBorder="1" applyAlignment="1">
      <alignment horizontal="center" vertical="center"/>
    </xf>
    <xf numFmtId="0" fontId="6" fillId="0" borderId="16" xfId="0" applyFont="1" applyBorder="1" applyAlignment="1">
      <alignment horizontal="center" vertical="center"/>
    </xf>
    <xf numFmtId="0" fontId="6" fillId="0" borderId="35" xfId="0" applyFont="1" applyBorder="1" applyAlignment="1">
      <alignment horizontal="center" vertical="center"/>
    </xf>
    <xf numFmtId="0" fontId="8" fillId="0" borderId="58"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59" xfId="0" applyFont="1" applyBorder="1" applyAlignment="1">
      <alignment horizontal="center" vertical="center"/>
    </xf>
    <xf numFmtId="0" fontId="8" fillId="0" borderId="33" xfId="0" applyFont="1" applyBorder="1" applyAlignment="1">
      <alignment horizontal="center" vertical="center"/>
    </xf>
    <xf numFmtId="0" fontId="8" fillId="0" borderId="31" xfId="0" applyFont="1" applyBorder="1" applyAlignment="1">
      <alignment horizontal="center" vertical="center"/>
    </xf>
    <xf numFmtId="0" fontId="6" fillId="0" borderId="0" xfId="1" applyFont="1" applyBorder="1" applyAlignment="1">
      <alignment horizontal="left" vertical="center"/>
    </xf>
    <xf numFmtId="0" fontId="14" fillId="0" borderId="0" xfId="0" applyFont="1" applyAlignment="1">
      <alignment horizontal="left"/>
    </xf>
  </cellXfs>
  <cellStyles count="15">
    <cellStyle name="мой стиль" xfId="1"/>
    <cellStyle name="Обычный" xfId="0" builtinId="0"/>
    <cellStyle name="Обычный 2" xfId="2"/>
    <cellStyle name="Обычный 2 2" xfId="3"/>
    <cellStyle name="Обычный 2 2 2" xfId="5"/>
    <cellStyle name="Обычный 2 2 2 2" xfId="9"/>
    <cellStyle name="Обычный 2 2 2 3" xfId="14"/>
    <cellStyle name="Обычный 2 2 3" xfId="7"/>
    <cellStyle name="Обычный 2 2 4" xfId="11"/>
    <cellStyle name="Обычный 2 3" xfId="4"/>
    <cellStyle name="Обычный 2 3 2" xfId="8"/>
    <cellStyle name="Обычный 2 3 3" xfId="13"/>
    <cellStyle name="Обычный 2 4" xfId="6"/>
    <cellStyle name="Обычный 2 5" xfId="10"/>
    <cellStyle name="Финансовый 2" xfId="12"/>
  </cellStyles>
  <dxfs count="0"/>
  <tableStyles count="0" defaultTableStyle="TableStyleMedium9" defaultPivotStyle="PivotStyleLight16"/>
  <colors>
    <mruColors>
      <color rgb="FF0000FF"/>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X144"/>
  <sheetViews>
    <sheetView tabSelected="1" view="pageBreakPreview" zoomScale="50" zoomScaleNormal="50" zoomScaleSheetLayoutView="50" workbookViewId="0">
      <selection activeCell="B141" sqref="B141"/>
    </sheetView>
  </sheetViews>
  <sheetFormatPr defaultColWidth="4.7109375" defaultRowHeight="12.75" x14ac:dyDescent="0.2"/>
  <cols>
    <col min="1" max="1" width="4.7109375" style="85" customWidth="1"/>
    <col min="2" max="2" width="11.140625" style="85" customWidth="1"/>
    <col min="3" max="4" width="4.85546875" style="85" customWidth="1"/>
    <col min="5" max="5" width="6.140625" style="85" customWidth="1"/>
    <col min="6" max="12" width="4.85546875" style="85" customWidth="1"/>
    <col min="13" max="13" width="6" style="85" customWidth="1"/>
    <col min="14" max="15" width="4.85546875" style="85" customWidth="1"/>
    <col min="16" max="16" width="5.7109375" style="85" customWidth="1"/>
    <col min="17" max="18" width="4.85546875" style="85" customWidth="1"/>
    <col min="19" max="20" width="4.85546875" style="44" customWidth="1"/>
    <col min="21" max="21" width="4.85546875" style="85" customWidth="1"/>
    <col min="22" max="22" width="7.140625" style="85" customWidth="1"/>
    <col min="23" max="32" width="4.85546875" style="85" customWidth="1"/>
    <col min="33" max="36" width="5" style="85" customWidth="1"/>
    <col min="37" max="37" width="6.5703125" style="85" customWidth="1"/>
    <col min="38" max="41" width="5" style="85" customWidth="1"/>
    <col min="42" max="42" width="5.85546875" style="85" customWidth="1"/>
    <col min="43" max="44" width="5" style="85" customWidth="1"/>
    <col min="45" max="46" width="4.85546875" style="85" customWidth="1"/>
    <col min="47" max="47" width="6.85546875" style="85" customWidth="1"/>
    <col min="48" max="49" width="5" style="85" customWidth="1"/>
    <col min="50" max="50" width="7.140625" style="85" customWidth="1"/>
    <col min="51" max="51" width="4.28515625" style="85" customWidth="1"/>
    <col min="52" max="53" width="6.28515625" style="85" customWidth="1"/>
    <col min="54" max="54" width="5.7109375" style="85" customWidth="1"/>
    <col min="55" max="55" width="7.7109375" style="85" customWidth="1"/>
    <col min="56" max="56" width="6" style="85" customWidth="1"/>
    <col min="57" max="57" width="5.85546875" style="85" customWidth="1"/>
    <col min="58" max="58" width="4.7109375" style="85"/>
    <col min="59" max="59" width="4.7109375" style="85" customWidth="1"/>
    <col min="60" max="60" width="4.7109375" style="85"/>
    <col min="61" max="61" width="7" style="85" bestFit="1" customWidth="1"/>
    <col min="62" max="62" width="13.85546875" style="85" customWidth="1"/>
    <col min="63" max="63" width="8.7109375" style="85" bestFit="1" customWidth="1"/>
    <col min="64" max="64" width="9.28515625" style="85" customWidth="1"/>
    <col min="65" max="65" width="4.7109375" style="85" customWidth="1"/>
    <col min="66" max="68" width="4.7109375" style="85"/>
    <col min="69" max="69" width="6.85546875" style="85" bestFit="1" customWidth="1"/>
    <col min="70" max="16384" width="4.7109375" style="85"/>
  </cols>
  <sheetData>
    <row r="1" spans="2:62" ht="36.75" customHeight="1" x14ac:dyDescent="0.45">
      <c r="P1" s="159" t="s">
        <v>174</v>
      </c>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row>
    <row r="2" spans="2:62" ht="30" customHeight="1" x14ac:dyDescent="0.4">
      <c r="U2" s="38"/>
      <c r="V2" s="38"/>
      <c r="W2" s="38"/>
      <c r="X2" s="38"/>
      <c r="Y2" s="38"/>
      <c r="Z2" s="38"/>
      <c r="AA2" s="38"/>
      <c r="AB2" s="38"/>
      <c r="AC2" s="38"/>
      <c r="AD2" s="38"/>
      <c r="AE2" s="38"/>
      <c r="AF2" s="38"/>
      <c r="AG2" s="38"/>
      <c r="AH2" s="38"/>
      <c r="AI2" s="38"/>
      <c r="AJ2" s="38"/>
      <c r="AK2" s="38"/>
      <c r="AL2" s="38"/>
      <c r="AM2" s="38"/>
      <c r="AN2" s="38"/>
      <c r="AO2" s="38"/>
      <c r="AP2" s="38"/>
    </row>
    <row r="3" spans="2:62" ht="30.75" x14ac:dyDescent="0.45">
      <c r="C3" s="107" t="s">
        <v>311</v>
      </c>
      <c r="D3" s="107"/>
      <c r="E3" s="107"/>
      <c r="F3" s="107"/>
      <c r="G3" s="107"/>
      <c r="H3" s="107"/>
      <c r="I3" s="107"/>
      <c r="J3" s="107"/>
      <c r="K3" s="107"/>
      <c r="L3" s="107"/>
      <c r="M3" s="107"/>
      <c r="N3" s="7"/>
      <c r="O3" s="7"/>
      <c r="P3" s="7"/>
      <c r="Q3" s="7"/>
      <c r="R3" s="7"/>
      <c r="U3" s="38"/>
      <c r="V3" s="38"/>
      <c r="W3" s="38"/>
      <c r="X3" s="161" t="s">
        <v>173</v>
      </c>
      <c r="Y3" s="161"/>
      <c r="Z3" s="161"/>
      <c r="AA3" s="161"/>
      <c r="AB3" s="161"/>
      <c r="AC3" s="161"/>
      <c r="AD3" s="161"/>
      <c r="AE3" s="161"/>
      <c r="AF3" s="161"/>
      <c r="AG3" s="161"/>
      <c r="AH3" s="161"/>
      <c r="AI3" s="161"/>
      <c r="AJ3" s="161"/>
      <c r="AK3" s="161"/>
      <c r="AL3" s="161"/>
      <c r="AM3" s="161"/>
      <c r="AN3" s="38"/>
      <c r="AO3" s="38"/>
      <c r="AP3" s="38"/>
    </row>
    <row r="4" spans="2:62" ht="30.75" x14ac:dyDescent="0.45">
      <c r="C4" s="107" t="s">
        <v>179</v>
      </c>
      <c r="D4" s="107"/>
      <c r="E4" s="107"/>
      <c r="F4" s="107"/>
      <c r="G4" s="107"/>
      <c r="H4" s="107"/>
      <c r="I4" s="107"/>
      <c r="J4" s="107"/>
      <c r="K4" s="107"/>
      <c r="L4" s="107"/>
      <c r="N4" s="7"/>
      <c r="O4" s="7"/>
      <c r="P4" s="7"/>
      <c r="Q4" s="7"/>
      <c r="R4" s="7"/>
    </row>
    <row r="5" spans="2:62" ht="30.75" x14ac:dyDescent="0.45">
      <c r="C5" s="107" t="s">
        <v>180</v>
      </c>
      <c r="D5" s="107"/>
      <c r="E5" s="107"/>
      <c r="F5" s="107"/>
      <c r="G5" s="107"/>
      <c r="H5" s="107"/>
      <c r="I5" s="107"/>
      <c r="J5" s="107"/>
      <c r="K5" s="107"/>
      <c r="L5" s="107"/>
      <c r="M5" s="107"/>
      <c r="N5" s="7"/>
      <c r="O5" s="7"/>
      <c r="P5" s="7"/>
      <c r="Q5" s="7"/>
      <c r="R5" s="7"/>
      <c r="U5" s="2"/>
      <c r="V5" s="2"/>
      <c r="W5" s="2"/>
      <c r="X5" s="2"/>
      <c r="Y5" s="2"/>
      <c r="Z5" s="2"/>
      <c r="AA5" s="2"/>
      <c r="AB5" s="2"/>
      <c r="AC5" s="2"/>
      <c r="AD5" s="2"/>
      <c r="AE5" s="2"/>
      <c r="AF5" s="2"/>
      <c r="AG5" s="2"/>
      <c r="AH5" s="2"/>
      <c r="AI5" s="2"/>
      <c r="AJ5" s="2"/>
      <c r="AK5" s="2"/>
      <c r="AL5" s="2"/>
      <c r="AM5" s="2"/>
    </row>
    <row r="6" spans="2:62" ht="30.75" x14ac:dyDescent="0.45">
      <c r="C6" s="151" t="s">
        <v>181</v>
      </c>
      <c r="D6" s="151"/>
      <c r="E6" s="151"/>
      <c r="F6" s="151"/>
      <c r="G6" s="151"/>
      <c r="H6" s="151"/>
      <c r="I6" s="151"/>
      <c r="J6" s="151"/>
      <c r="K6" s="151"/>
      <c r="L6" s="151"/>
      <c r="M6" s="151"/>
      <c r="N6" s="151"/>
      <c r="O6" s="151"/>
      <c r="P6" s="7"/>
      <c r="Q6" s="7"/>
      <c r="R6" s="7"/>
      <c r="U6" s="107" t="s">
        <v>175</v>
      </c>
      <c r="V6" s="107"/>
      <c r="W6" s="107"/>
      <c r="X6" s="107"/>
      <c r="Y6" s="107"/>
      <c r="Z6" s="107"/>
      <c r="AA6" s="107"/>
      <c r="AB6" s="107"/>
      <c r="AC6" s="107"/>
      <c r="AD6" s="107"/>
      <c r="AE6" s="107"/>
      <c r="AF6" s="107"/>
      <c r="AG6" s="107"/>
      <c r="AH6" s="107"/>
      <c r="AI6" s="107"/>
      <c r="AJ6" s="107"/>
      <c r="AK6" s="107"/>
      <c r="AL6" s="107"/>
      <c r="AM6" s="107"/>
      <c r="AN6" s="107"/>
      <c r="AO6" s="107"/>
      <c r="AP6" s="107"/>
      <c r="AS6" s="1"/>
      <c r="AT6" s="1"/>
      <c r="AU6" s="1"/>
      <c r="AV6" s="458" t="s">
        <v>177</v>
      </c>
      <c r="AW6" s="458"/>
      <c r="AX6" s="458"/>
      <c r="AY6" s="458"/>
      <c r="AZ6" s="458"/>
      <c r="BA6" s="458"/>
      <c r="BB6" s="458"/>
      <c r="BC6" s="458"/>
      <c r="BD6" s="458"/>
      <c r="BE6" s="458"/>
    </row>
    <row r="7" spans="2:62" ht="43.5" customHeight="1" x14ac:dyDescent="0.45">
      <c r="C7" s="107" t="s">
        <v>182</v>
      </c>
      <c r="D7" s="107"/>
      <c r="E7" s="107"/>
      <c r="F7" s="107"/>
      <c r="G7" s="107"/>
      <c r="H7" s="107"/>
      <c r="I7" s="107"/>
      <c r="J7" s="107"/>
      <c r="K7" s="107"/>
      <c r="L7" s="107"/>
      <c r="M7" s="107"/>
      <c r="N7" s="7"/>
      <c r="O7" s="7"/>
      <c r="P7" s="7"/>
      <c r="Q7" s="7"/>
      <c r="R7" s="7"/>
      <c r="U7" s="11" t="s">
        <v>58</v>
      </c>
      <c r="V7" s="13"/>
      <c r="W7" s="13"/>
      <c r="X7" s="13"/>
      <c r="Y7" s="13"/>
      <c r="Z7" s="13"/>
      <c r="AA7" s="13"/>
      <c r="AB7" s="13"/>
      <c r="AC7" s="13"/>
      <c r="AD7" s="13"/>
      <c r="AE7" s="13"/>
      <c r="AF7" s="13"/>
      <c r="AG7" s="13"/>
      <c r="AH7" s="13"/>
      <c r="AI7" s="13"/>
      <c r="AJ7" s="13"/>
      <c r="AK7" s="13"/>
      <c r="AL7" s="13"/>
      <c r="AM7" s="13"/>
      <c r="AN7" s="13"/>
      <c r="AO7" s="43"/>
      <c r="AP7" s="43"/>
      <c r="AQ7" s="43"/>
      <c r="AR7" s="43"/>
      <c r="AS7" s="1"/>
      <c r="AT7" s="1"/>
      <c r="AU7" s="1"/>
      <c r="AV7" s="163" t="s">
        <v>178</v>
      </c>
      <c r="AW7" s="163"/>
      <c r="AX7" s="163"/>
      <c r="AY7" s="163"/>
      <c r="AZ7" s="163"/>
      <c r="BA7" s="163"/>
      <c r="BB7" s="163"/>
      <c r="BC7" s="163"/>
      <c r="BD7" s="163"/>
      <c r="BE7" s="163"/>
    </row>
    <row r="8" spans="2:62" ht="29.25" customHeight="1" x14ac:dyDescent="0.35">
      <c r="C8" s="11"/>
      <c r="D8" s="11"/>
      <c r="E8" s="11"/>
      <c r="F8" s="162" t="s">
        <v>183</v>
      </c>
      <c r="G8" s="162"/>
      <c r="H8" s="11"/>
      <c r="I8" s="11"/>
      <c r="J8" s="5"/>
      <c r="K8" s="5"/>
      <c r="L8" s="5"/>
      <c r="M8" s="5"/>
      <c r="N8" s="4"/>
      <c r="O8" s="4"/>
      <c r="U8" s="2"/>
      <c r="V8" s="2"/>
      <c r="W8" s="163" t="s">
        <v>176</v>
      </c>
      <c r="X8" s="163"/>
      <c r="Y8" s="163"/>
      <c r="Z8" s="163"/>
      <c r="AA8" s="163"/>
      <c r="AB8" s="163"/>
      <c r="AC8" s="163"/>
      <c r="AD8" s="163"/>
      <c r="AE8" s="163"/>
      <c r="AF8" s="163"/>
      <c r="AG8" s="163"/>
      <c r="AH8" s="163"/>
      <c r="AI8" s="163"/>
      <c r="AJ8" s="163"/>
      <c r="AK8" s="163"/>
      <c r="AL8" s="163"/>
      <c r="AM8" s="163"/>
      <c r="AN8" s="163"/>
      <c r="AO8" s="163"/>
      <c r="AS8" s="14"/>
      <c r="AT8" s="14"/>
      <c r="AU8" s="14"/>
      <c r="AV8" s="59"/>
      <c r="AW8" s="59"/>
      <c r="AX8" s="59"/>
      <c r="AY8" s="59"/>
      <c r="AZ8" s="59"/>
      <c r="BA8" s="59"/>
      <c r="BB8" s="59"/>
    </row>
    <row r="9" spans="2:62" ht="28.15" customHeight="1" x14ac:dyDescent="0.45">
      <c r="C9" s="151" t="s">
        <v>157</v>
      </c>
      <c r="D9" s="151"/>
      <c r="E9" s="151"/>
      <c r="F9" s="151"/>
      <c r="G9" s="151"/>
      <c r="H9" s="151"/>
      <c r="I9" s="151"/>
      <c r="J9" s="151"/>
      <c r="K9" s="151"/>
      <c r="L9" s="151"/>
      <c r="M9" s="151"/>
      <c r="N9" s="151"/>
      <c r="O9" s="151"/>
      <c r="U9" s="41" t="s">
        <v>59</v>
      </c>
      <c r="V9" s="2"/>
      <c r="W9" s="2"/>
      <c r="X9" s="2"/>
      <c r="Y9" s="2"/>
      <c r="Z9" s="2"/>
      <c r="AB9" s="107"/>
      <c r="AC9" s="2"/>
      <c r="AD9" s="2"/>
      <c r="AE9" s="2"/>
      <c r="AF9" s="2"/>
      <c r="AG9" s="2"/>
      <c r="AH9" s="2"/>
      <c r="AI9" s="2"/>
      <c r="AJ9" s="2"/>
      <c r="AK9" s="2"/>
      <c r="AL9" s="2"/>
      <c r="AM9" s="2"/>
      <c r="AN9" s="2"/>
      <c r="AS9" s="1"/>
      <c r="AT9" s="1"/>
      <c r="AU9" s="1"/>
    </row>
    <row r="10" spans="2:62" ht="30.75" x14ac:dyDescent="0.45">
      <c r="C10" s="107" t="s">
        <v>184</v>
      </c>
      <c r="D10" s="1"/>
      <c r="E10" s="1"/>
      <c r="F10" s="1"/>
      <c r="G10" s="1"/>
      <c r="H10" s="1"/>
      <c r="I10" s="1"/>
      <c r="J10" s="1"/>
      <c r="K10" s="1"/>
      <c r="L10" s="1"/>
      <c r="M10" s="1"/>
      <c r="N10" s="4"/>
      <c r="O10" s="4"/>
      <c r="U10" s="107"/>
      <c r="V10" s="2"/>
      <c r="W10" s="2"/>
      <c r="X10" s="2"/>
      <c r="Y10" s="2"/>
      <c r="Z10" s="2"/>
      <c r="AA10" s="2"/>
      <c r="AB10" s="2"/>
      <c r="AC10" s="2"/>
      <c r="AD10" s="2"/>
      <c r="AE10" s="2"/>
      <c r="AF10" s="2"/>
      <c r="AG10" s="2"/>
      <c r="AH10" s="2"/>
      <c r="AI10" s="2"/>
      <c r="AJ10" s="2"/>
      <c r="AK10" s="2"/>
      <c r="AL10" s="2"/>
      <c r="AM10" s="2"/>
      <c r="AN10" s="2"/>
    </row>
    <row r="11" spans="2:62" ht="22.9" customHeight="1" x14ac:dyDescent="0.2">
      <c r="C11" s="2"/>
      <c r="D11" s="2"/>
      <c r="E11" s="2"/>
      <c r="F11" s="2"/>
      <c r="G11" s="2"/>
      <c r="H11" s="2"/>
      <c r="I11" s="2"/>
      <c r="J11" s="2"/>
      <c r="K11" s="2"/>
      <c r="L11" s="2"/>
      <c r="M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2:62" ht="22.9" customHeight="1" x14ac:dyDescent="0.2">
      <c r="C12" s="2"/>
      <c r="D12" s="2"/>
      <c r="E12" s="2"/>
      <c r="F12" s="2"/>
      <c r="G12" s="2"/>
      <c r="H12" s="2"/>
      <c r="I12" s="2"/>
      <c r="J12" s="2"/>
      <c r="K12" s="2"/>
      <c r="L12" s="2"/>
      <c r="M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2:62" ht="30" x14ac:dyDescent="0.4">
      <c r="C13" s="117" t="s">
        <v>185</v>
      </c>
      <c r="D13" s="7"/>
      <c r="E13" s="7"/>
      <c r="F13" s="7"/>
      <c r="G13" s="7"/>
      <c r="H13" s="7"/>
      <c r="I13" s="7"/>
      <c r="J13" s="7"/>
      <c r="K13" s="7"/>
      <c r="L13" s="7"/>
      <c r="M13" s="7"/>
      <c r="N13" s="7"/>
      <c r="O13" s="7"/>
      <c r="P13" s="15"/>
      <c r="Q13" s="15"/>
      <c r="S13" s="85"/>
      <c r="W13" s="2"/>
      <c r="X13" s="2"/>
      <c r="Y13" s="2"/>
      <c r="Z13" s="2"/>
      <c r="AA13" s="2"/>
      <c r="AB13" s="2"/>
      <c r="AC13" s="38"/>
      <c r="AD13" s="2"/>
      <c r="AE13" s="2"/>
      <c r="AF13" s="2"/>
      <c r="AG13" s="2"/>
      <c r="AH13" s="2"/>
      <c r="AI13" s="2"/>
      <c r="AJ13" s="2"/>
      <c r="AK13" s="2"/>
      <c r="AM13" s="2"/>
      <c r="AO13" s="457" t="s">
        <v>186</v>
      </c>
      <c r="AP13" s="457"/>
      <c r="AQ13" s="457"/>
      <c r="AR13" s="457"/>
      <c r="AS13" s="457"/>
      <c r="AT13" s="457"/>
      <c r="AU13" s="457"/>
      <c r="AV13" s="457"/>
      <c r="AW13" s="457"/>
      <c r="AX13" s="457"/>
      <c r="AY13" s="457"/>
      <c r="AZ13" s="457"/>
      <c r="BA13" s="457"/>
      <c r="BB13" s="457"/>
      <c r="BC13" s="457"/>
      <c r="BD13" s="457"/>
      <c r="BE13" s="457"/>
      <c r="BF13" s="457"/>
      <c r="BG13" s="457"/>
      <c r="BH13" s="457"/>
      <c r="BI13" s="457"/>
      <c r="BJ13" s="457"/>
    </row>
    <row r="15" spans="2:62" ht="21.75" customHeight="1" x14ac:dyDescent="0.2">
      <c r="B15" s="152" t="s">
        <v>187</v>
      </c>
      <c r="C15" s="154" t="s">
        <v>188</v>
      </c>
      <c r="D15" s="155"/>
      <c r="E15" s="155"/>
      <c r="F15" s="156"/>
      <c r="G15" s="157" t="s">
        <v>47</v>
      </c>
      <c r="H15" s="154" t="s">
        <v>189</v>
      </c>
      <c r="I15" s="155"/>
      <c r="J15" s="156"/>
      <c r="K15" s="157" t="s">
        <v>48</v>
      </c>
      <c r="L15" s="154" t="s">
        <v>190</v>
      </c>
      <c r="M15" s="155"/>
      <c r="N15" s="155"/>
      <c r="O15" s="156"/>
      <c r="P15" s="154" t="s">
        <v>191</v>
      </c>
      <c r="Q15" s="155"/>
      <c r="R15" s="155"/>
      <c r="S15" s="156"/>
      <c r="T15" s="157" t="s">
        <v>49</v>
      </c>
      <c r="U15" s="154" t="s">
        <v>192</v>
      </c>
      <c r="V15" s="155"/>
      <c r="W15" s="156"/>
      <c r="X15" s="157" t="s">
        <v>50</v>
      </c>
      <c r="Y15" s="154" t="s">
        <v>193</v>
      </c>
      <c r="Z15" s="155"/>
      <c r="AA15" s="156"/>
      <c r="AB15" s="157" t="s">
        <v>51</v>
      </c>
      <c r="AC15" s="154" t="s">
        <v>194</v>
      </c>
      <c r="AD15" s="155"/>
      <c r="AE15" s="155"/>
      <c r="AF15" s="156"/>
      <c r="AG15" s="157" t="s">
        <v>52</v>
      </c>
      <c r="AH15" s="154" t="s">
        <v>195</v>
      </c>
      <c r="AI15" s="155"/>
      <c r="AJ15" s="156"/>
      <c r="AK15" s="157" t="s">
        <v>53</v>
      </c>
      <c r="AL15" s="154" t="s">
        <v>196</v>
      </c>
      <c r="AM15" s="155"/>
      <c r="AN15" s="155"/>
      <c r="AO15" s="156"/>
      <c r="AP15" s="154" t="s">
        <v>197</v>
      </c>
      <c r="AQ15" s="155"/>
      <c r="AR15" s="155"/>
      <c r="AS15" s="156"/>
      <c r="AT15" s="188" t="s">
        <v>44</v>
      </c>
      <c r="AU15" s="154" t="s">
        <v>198</v>
      </c>
      <c r="AV15" s="155"/>
      <c r="AW15" s="155"/>
      <c r="AX15" s="157" t="s">
        <v>45</v>
      </c>
      <c r="AY15" s="154" t="s">
        <v>199</v>
      </c>
      <c r="AZ15" s="155"/>
      <c r="BA15" s="155"/>
      <c r="BB15" s="156"/>
      <c r="BC15" s="164" t="s">
        <v>200</v>
      </c>
      <c r="BD15" s="165" t="s">
        <v>201</v>
      </c>
      <c r="BE15" s="165" t="s">
        <v>202</v>
      </c>
      <c r="BF15" s="165" t="s">
        <v>203</v>
      </c>
      <c r="BG15" s="152" t="s">
        <v>204</v>
      </c>
      <c r="BH15" s="152" t="s">
        <v>205</v>
      </c>
      <c r="BI15" s="152" t="s">
        <v>206</v>
      </c>
    </row>
    <row r="16" spans="2:62" ht="233.45" customHeight="1" x14ac:dyDescent="0.2">
      <c r="B16" s="153"/>
      <c r="C16" s="20" t="s">
        <v>32</v>
      </c>
      <c r="D16" s="20" t="s">
        <v>8</v>
      </c>
      <c r="E16" s="20" t="s">
        <v>9</v>
      </c>
      <c r="F16" s="20" t="s">
        <v>10</v>
      </c>
      <c r="G16" s="158"/>
      <c r="H16" s="20" t="s">
        <v>11</v>
      </c>
      <c r="I16" s="20" t="s">
        <v>12</v>
      </c>
      <c r="J16" s="20" t="s">
        <v>13</v>
      </c>
      <c r="K16" s="158"/>
      <c r="L16" s="20" t="s">
        <v>14</v>
      </c>
      <c r="M16" s="20" t="s">
        <v>15</v>
      </c>
      <c r="N16" s="20" t="s">
        <v>16</v>
      </c>
      <c r="O16" s="20" t="s">
        <v>17</v>
      </c>
      <c r="P16" s="20" t="s">
        <v>7</v>
      </c>
      <c r="Q16" s="20" t="s">
        <v>8</v>
      </c>
      <c r="R16" s="20" t="s">
        <v>9</v>
      </c>
      <c r="S16" s="20" t="s">
        <v>10</v>
      </c>
      <c r="T16" s="158"/>
      <c r="U16" s="20" t="s">
        <v>18</v>
      </c>
      <c r="V16" s="20" t="s">
        <v>19</v>
      </c>
      <c r="W16" s="20" t="s">
        <v>20</v>
      </c>
      <c r="X16" s="158"/>
      <c r="Y16" s="20" t="s">
        <v>21</v>
      </c>
      <c r="Z16" s="20" t="s">
        <v>22</v>
      </c>
      <c r="AA16" s="20" t="s">
        <v>23</v>
      </c>
      <c r="AB16" s="158"/>
      <c r="AC16" s="20" t="s">
        <v>21</v>
      </c>
      <c r="AD16" s="20" t="s">
        <v>22</v>
      </c>
      <c r="AE16" s="20" t="s">
        <v>23</v>
      </c>
      <c r="AF16" s="20" t="s">
        <v>24</v>
      </c>
      <c r="AG16" s="158"/>
      <c r="AH16" s="20" t="s">
        <v>11</v>
      </c>
      <c r="AI16" s="20" t="s">
        <v>12</v>
      </c>
      <c r="AJ16" s="20" t="s">
        <v>13</v>
      </c>
      <c r="AK16" s="158"/>
      <c r="AL16" s="20" t="s">
        <v>25</v>
      </c>
      <c r="AM16" s="20" t="s">
        <v>26</v>
      </c>
      <c r="AN16" s="20" t="s">
        <v>27</v>
      </c>
      <c r="AO16" s="20" t="s">
        <v>28</v>
      </c>
      <c r="AP16" s="20" t="s">
        <v>7</v>
      </c>
      <c r="AQ16" s="20" t="s">
        <v>8</v>
      </c>
      <c r="AR16" s="20" t="s">
        <v>9</v>
      </c>
      <c r="AS16" s="20" t="s">
        <v>10</v>
      </c>
      <c r="AT16" s="189"/>
      <c r="AU16" s="20" t="s">
        <v>11</v>
      </c>
      <c r="AV16" s="20" t="s">
        <v>12</v>
      </c>
      <c r="AW16" s="112" t="s">
        <v>13</v>
      </c>
      <c r="AX16" s="158"/>
      <c r="AY16" s="20" t="s">
        <v>14</v>
      </c>
      <c r="AZ16" s="20" t="s">
        <v>15</v>
      </c>
      <c r="BA16" s="20" t="s">
        <v>16</v>
      </c>
      <c r="BB16" s="20" t="s">
        <v>46</v>
      </c>
      <c r="BC16" s="164"/>
      <c r="BD16" s="166"/>
      <c r="BE16" s="166"/>
      <c r="BF16" s="166"/>
      <c r="BG16" s="153"/>
      <c r="BH16" s="153"/>
      <c r="BI16" s="153"/>
    </row>
    <row r="17" spans="2:72" ht="24.6" customHeight="1" x14ac:dyDescent="0.35">
      <c r="B17" s="21" t="s">
        <v>4</v>
      </c>
      <c r="C17" s="137"/>
      <c r="D17" s="137"/>
      <c r="E17" s="137"/>
      <c r="F17" s="137"/>
      <c r="G17" s="137"/>
      <c r="H17" s="137"/>
      <c r="I17" s="137"/>
      <c r="J17" s="137"/>
      <c r="K17" s="137"/>
      <c r="L17" s="137"/>
      <c r="M17" s="137"/>
      <c r="N17" s="137"/>
      <c r="O17" s="137"/>
      <c r="P17" s="137"/>
      <c r="Q17" s="137"/>
      <c r="R17" s="137"/>
      <c r="S17" s="137"/>
      <c r="T17" s="138">
        <v>18</v>
      </c>
      <c r="U17" s="139" t="s">
        <v>0</v>
      </c>
      <c r="V17" s="139" t="s">
        <v>0</v>
      </c>
      <c r="W17" s="139" t="s">
        <v>0</v>
      </c>
      <c r="X17" s="140" t="s">
        <v>29</v>
      </c>
      <c r="Y17" s="140" t="s">
        <v>29</v>
      </c>
      <c r="Z17" s="141"/>
      <c r="AA17" s="141"/>
      <c r="AB17" s="141"/>
      <c r="AC17" s="141"/>
      <c r="AD17" s="141"/>
      <c r="AE17" s="141"/>
      <c r="AF17" s="141"/>
      <c r="AG17" s="141"/>
      <c r="AH17" s="141"/>
      <c r="AI17" s="141"/>
      <c r="AJ17" s="141"/>
      <c r="AK17" s="141"/>
      <c r="AL17" s="141"/>
      <c r="AM17" s="141"/>
      <c r="AN17" s="141"/>
      <c r="AO17" s="141"/>
      <c r="AP17" s="142"/>
      <c r="AQ17" s="143">
        <v>18</v>
      </c>
      <c r="AR17" s="140" t="s">
        <v>0</v>
      </c>
      <c r="AS17" s="140" t="s">
        <v>0</v>
      </c>
      <c r="AT17" s="144" t="s">
        <v>0</v>
      </c>
      <c r="AU17" s="145" t="s">
        <v>29</v>
      </c>
      <c r="AV17" s="145" t="s">
        <v>29</v>
      </c>
      <c r="AW17" s="146" t="s">
        <v>29</v>
      </c>
      <c r="AX17" s="145" t="s">
        <v>29</v>
      </c>
      <c r="AY17" s="145" t="s">
        <v>29</v>
      </c>
      <c r="AZ17" s="145" t="s">
        <v>29</v>
      </c>
      <c r="BA17" s="145" t="s">
        <v>29</v>
      </c>
      <c r="BB17" s="145" t="s">
        <v>29</v>
      </c>
      <c r="BC17" s="115">
        <v>36</v>
      </c>
      <c r="BD17" s="115">
        <v>6</v>
      </c>
      <c r="BE17" s="115"/>
      <c r="BF17" s="115"/>
      <c r="BG17" s="115"/>
      <c r="BH17" s="115">
        <v>10</v>
      </c>
      <c r="BI17" s="115">
        <f>SUM(BC17:BH17)</f>
        <v>52</v>
      </c>
    </row>
    <row r="18" spans="2:72" ht="25.15" customHeight="1" x14ac:dyDescent="0.35">
      <c r="B18" s="21" t="s">
        <v>5</v>
      </c>
      <c r="C18" s="137"/>
      <c r="D18" s="137"/>
      <c r="E18" s="137"/>
      <c r="F18" s="137"/>
      <c r="G18" s="137"/>
      <c r="H18" s="137"/>
      <c r="I18" s="137"/>
      <c r="J18" s="137"/>
      <c r="K18" s="137"/>
      <c r="L18" s="147">
        <v>10</v>
      </c>
      <c r="M18" s="139" t="s">
        <v>0</v>
      </c>
      <c r="N18" s="148" t="s">
        <v>30</v>
      </c>
      <c r="O18" s="148" t="s">
        <v>30</v>
      </c>
      <c r="P18" s="149" t="s">
        <v>33</v>
      </c>
      <c r="Q18" s="149" t="s">
        <v>33</v>
      </c>
      <c r="R18" s="149" t="s">
        <v>33</v>
      </c>
      <c r="S18" s="149" t="s">
        <v>33</v>
      </c>
      <c r="T18" s="149" t="s">
        <v>33</v>
      </c>
      <c r="U18" s="149" t="s">
        <v>33</v>
      </c>
      <c r="V18" s="149" t="s">
        <v>33</v>
      </c>
      <c r="W18" s="149" t="s">
        <v>33</v>
      </c>
      <c r="X18" s="139" t="s">
        <v>31</v>
      </c>
      <c r="Y18" s="145"/>
      <c r="Z18" s="145"/>
      <c r="AA18" s="145"/>
      <c r="AB18" s="145"/>
      <c r="AC18" s="145"/>
      <c r="AD18" s="149"/>
      <c r="AE18" s="149"/>
      <c r="AF18" s="149"/>
      <c r="AG18" s="149"/>
      <c r="AH18" s="149"/>
      <c r="AI18" s="149"/>
      <c r="AJ18" s="149"/>
      <c r="AK18" s="149"/>
      <c r="AL18" s="149"/>
      <c r="AM18" s="149"/>
      <c r="AN18" s="149"/>
      <c r="AO18" s="149"/>
      <c r="AP18" s="149"/>
      <c r="AQ18" s="149"/>
      <c r="AR18" s="139"/>
      <c r="AS18" s="139"/>
      <c r="AT18" s="150"/>
      <c r="AU18" s="145"/>
      <c r="AV18" s="145"/>
      <c r="AW18" s="146"/>
      <c r="AX18" s="145"/>
      <c r="AY18" s="145"/>
      <c r="AZ18" s="145"/>
      <c r="BA18" s="145"/>
      <c r="BB18" s="145"/>
      <c r="BC18" s="115">
        <v>10</v>
      </c>
      <c r="BD18" s="115">
        <v>1</v>
      </c>
      <c r="BE18" s="115">
        <v>2</v>
      </c>
      <c r="BF18" s="115">
        <v>8</v>
      </c>
      <c r="BG18" s="115">
        <v>1</v>
      </c>
      <c r="BH18" s="115"/>
      <c r="BI18" s="115">
        <f>SUM(BC18:BH18)</f>
        <v>22</v>
      </c>
    </row>
    <row r="19" spans="2:72" ht="30.75" customHeight="1" x14ac:dyDescent="0.2">
      <c r="C19" s="53"/>
      <c r="D19" s="53"/>
      <c r="E19" s="53"/>
      <c r="F19" s="53"/>
      <c r="G19" s="53"/>
      <c r="H19" s="53"/>
      <c r="I19" s="53"/>
      <c r="J19" s="53"/>
      <c r="K19" s="53"/>
      <c r="L19" s="53"/>
      <c r="M19" s="53"/>
      <c r="N19" s="53"/>
      <c r="O19" s="53"/>
      <c r="P19" s="53"/>
      <c r="Q19" s="53"/>
      <c r="R19" s="53"/>
      <c r="S19" s="54"/>
      <c r="T19" s="54"/>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113"/>
      <c r="AY19" s="111"/>
      <c r="AZ19" s="111"/>
      <c r="BA19" s="111"/>
      <c r="BB19" s="111"/>
      <c r="BC19" s="116">
        <f>SUM(BC17:BC18)</f>
        <v>46</v>
      </c>
      <c r="BD19" s="116">
        <f>SUM(BD17:BD18)</f>
        <v>7</v>
      </c>
      <c r="BE19" s="116">
        <v>2</v>
      </c>
      <c r="BF19" s="116">
        <f>SUM(BF18)</f>
        <v>8</v>
      </c>
      <c r="BG19" s="116">
        <f>SUM(BG18)</f>
        <v>1</v>
      </c>
      <c r="BH19" s="116">
        <f>SUM(BH17:BH18)</f>
        <v>10</v>
      </c>
      <c r="BI19" s="116">
        <f>SUM(BI17:BI18)</f>
        <v>74</v>
      </c>
    </row>
    <row r="20" spans="2:72" ht="30.75" x14ac:dyDescent="0.45">
      <c r="C20" s="29" t="s">
        <v>207</v>
      </c>
      <c r="D20" s="29"/>
      <c r="E20" s="29"/>
      <c r="F20" s="29"/>
      <c r="G20" s="29"/>
      <c r="H20" s="7"/>
      <c r="I20" s="30"/>
      <c r="J20" s="31" t="s">
        <v>34</v>
      </c>
      <c r="K20" s="29" t="s">
        <v>200</v>
      </c>
      <c r="L20" s="7"/>
      <c r="M20" s="7"/>
      <c r="N20" s="7"/>
      <c r="O20" s="29"/>
      <c r="P20" s="29"/>
      <c r="Q20" s="29"/>
      <c r="R20" s="29"/>
      <c r="S20" s="32"/>
      <c r="T20" s="15"/>
      <c r="U20" s="7"/>
      <c r="V20" s="39" t="s">
        <v>30</v>
      </c>
      <c r="W20" s="31" t="s">
        <v>34</v>
      </c>
      <c r="X20" s="47" t="s">
        <v>208</v>
      </c>
      <c r="Y20" s="48"/>
      <c r="Z20" s="47"/>
      <c r="AA20" s="47"/>
      <c r="AB20" s="47"/>
      <c r="AC20" s="47"/>
      <c r="AD20" s="47"/>
      <c r="AE20" s="47"/>
      <c r="AF20" s="47"/>
      <c r="AG20" s="48"/>
      <c r="AH20" s="48"/>
      <c r="AI20" s="48"/>
      <c r="AK20" s="52" t="s">
        <v>31</v>
      </c>
      <c r="AL20" s="31" t="s">
        <v>34</v>
      </c>
      <c r="AM20" s="29" t="s">
        <v>204</v>
      </c>
      <c r="AN20" s="29"/>
      <c r="AO20" s="29"/>
      <c r="AP20" s="107"/>
      <c r="AQ20" s="107"/>
      <c r="AR20" s="107"/>
      <c r="AS20" s="107"/>
      <c r="AX20" s="114"/>
      <c r="AY20" s="114"/>
      <c r="AZ20" s="114"/>
      <c r="BA20" s="114"/>
      <c r="BB20" s="114"/>
      <c r="BC20" s="114"/>
      <c r="BD20" s="114"/>
      <c r="BE20" s="114"/>
      <c r="BF20" s="114"/>
      <c r="BG20" s="114"/>
      <c r="BH20" s="114"/>
      <c r="BI20" s="114"/>
    </row>
    <row r="21" spans="2:72" ht="30.75" x14ac:dyDescent="0.45">
      <c r="B21" s="3"/>
      <c r="C21" s="3"/>
      <c r="D21" s="29"/>
      <c r="E21" s="29"/>
      <c r="F21" s="29"/>
      <c r="G21" s="29"/>
      <c r="H21" s="29"/>
      <c r="I21" s="29"/>
      <c r="J21" s="29"/>
      <c r="K21" s="29"/>
      <c r="L21" s="29"/>
      <c r="M21" s="29"/>
      <c r="N21" s="29"/>
      <c r="O21" s="29"/>
      <c r="P21" s="29"/>
      <c r="Q21" s="29"/>
      <c r="R21" s="29"/>
      <c r="S21" s="32"/>
      <c r="T21" s="15"/>
      <c r="U21" s="7"/>
      <c r="V21" s="32"/>
      <c r="W21" s="29"/>
      <c r="X21" s="47"/>
      <c r="Y21" s="47"/>
      <c r="Z21" s="47"/>
      <c r="AA21" s="47"/>
      <c r="AB21" s="47"/>
      <c r="AC21" s="47"/>
      <c r="AD21" s="47"/>
      <c r="AE21" s="47"/>
      <c r="AF21" s="47"/>
      <c r="AG21" s="48"/>
      <c r="AH21" s="48"/>
      <c r="AI21" s="48"/>
      <c r="AJ21" s="47"/>
      <c r="AK21" s="29"/>
      <c r="AL21" s="29"/>
      <c r="AM21" s="29"/>
      <c r="AN21" s="29"/>
      <c r="AO21" s="107"/>
      <c r="AP21" s="107"/>
      <c r="AQ21" s="107"/>
      <c r="AR21" s="107"/>
    </row>
    <row r="22" spans="2:72" ht="30.75" x14ac:dyDescent="0.45">
      <c r="B22" s="3"/>
      <c r="C22" s="3"/>
      <c r="D22" s="29"/>
      <c r="E22" s="29"/>
      <c r="F22" s="29"/>
      <c r="G22" s="29"/>
      <c r="H22" s="29"/>
      <c r="I22" s="39" t="s">
        <v>0</v>
      </c>
      <c r="J22" s="31" t="s">
        <v>34</v>
      </c>
      <c r="K22" s="29" t="s">
        <v>201</v>
      </c>
      <c r="L22" s="7"/>
      <c r="M22" s="7"/>
      <c r="N22" s="7"/>
      <c r="O22" s="29"/>
      <c r="P22" s="29"/>
      <c r="Q22" s="29"/>
      <c r="R22" s="29"/>
      <c r="S22" s="32"/>
      <c r="T22" s="15"/>
      <c r="U22" s="7"/>
      <c r="V22" s="39" t="s">
        <v>33</v>
      </c>
      <c r="W22" s="31" t="s">
        <v>34</v>
      </c>
      <c r="X22" s="29" t="s">
        <v>203</v>
      </c>
      <c r="Y22" s="29"/>
      <c r="Z22" s="29"/>
      <c r="AA22" s="107"/>
      <c r="AB22" s="107"/>
      <c r="AC22" s="107"/>
      <c r="AD22" s="107"/>
      <c r="AE22" s="7"/>
      <c r="AF22" s="7"/>
      <c r="AG22" s="7"/>
      <c r="AH22" s="7"/>
      <c r="AI22" s="7"/>
      <c r="AK22" s="51" t="s">
        <v>29</v>
      </c>
      <c r="AL22" s="31" t="s">
        <v>34</v>
      </c>
      <c r="AM22" s="29" t="s">
        <v>205</v>
      </c>
      <c r="AN22" s="29"/>
      <c r="AO22" s="29"/>
      <c r="AP22" s="29"/>
      <c r="AQ22" s="7"/>
      <c r="AR22" s="7"/>
    </row>
    <row r="23" spans="2:72" ht="30.75" x14ac:dyDescent="0.45">
      <c r="B23" s="3"/>
      <c r="C23" s="3"/>
      <c r="D23" s="29"/>
      <c r="E23" s="29"/>
      <c r="F23" s="29"/>
      <c r="G23" s="29"/>
      <c r="H23" s="29"/>
      <c r="I23" s="29"/>
      <c r="J23" s="29"/>
      <c r="K23" s="29"/>
      <c r="L23" s="29"/>
      <c r="M23" s="29"/>
      <c r="N23" s="29"/>
      <c r="O23" s="29"/>
      <c r="P23" s="29"/>
      <c r="Q23" s="29"/>
      <c r="R23" s="29"/>
      <c r="S23" s="32"/>
      <c r="T23" s="32"/>
      <c r="U23" s="29"/>
      <c r="V23" s="29"/>
      <c r="W23" s="29"/>
      <c r="X23" s="29"/>
      <c r="Y23" s="29"/>
      <c r="Z23" s="29"/>
      <c r="AA23" s="29"/>
      <c r="AB23" s="29"/>
      <c r="AC23" s="29"/>
      <c r="AD23" s="29"/>
      <c r="AE23" s="29"/>
      <c r="AF23" s="29"/>
      <c r="AG23" s="29"/>
      <c r="AH23" s="29"/>
      <c r="AI23" s="29"/>
      <c r="AJ23" s="29"/>
      <c r="AK23" s="107"/>
      <c r="AL23" s="107"/>
      <c r="AM23" s="107"/>
      <c r="AN23" s="107"/>
      <c r="AO23" s="107"/>
      <c r="AP23" s="107"/>
      <c r="AQ23" s="107"/>
      <c r="AR23" s="107"/>
    </row>
    <row r="24" spans="2:72" ht="30" x14ac:dyDescent="0.4">
      <c r="B24" s="3"/>
      <c r="C24" s="3"/>
      <c r="D24" s="3"/>
      <c r="E24" s="3"/>
      <c r="F24" s="3"/>
      <c r="G24" s="3"/>
      <c r="H24" s="6"/>
      <c r="I24" s="6"/>
      <c r="J24" s="6"/>
      <c r="K24" s="6"/>
      <c r="L24" s="6"/>
      <c r="M24" s="6"/>
      <c r="N24" s="6"/>
      <c r="O24" s="6"/>
      <c r="P24" s="6"/>
      <c r="Q24" s="6"/>
      <c r="R24" s="6"/>
      <c r="S24" s="16"/>
      <c r="T24" s="16"/>
      <c r="U24" s="6"/>
      <c r="V24" s="6"/>
      <c r="W24" s="6"/>
      <c r="X24" s="6"/>
      <c r="Y24" s="6"/>
      <c r="Z24" s="6"/>
      <c r="AA24" s="6"/>
      <c r="AB24" s="8" t="s">
        <v>209</v>
      </c>
      <c r="AC24" s="6"/>
      <c r="AD24" s="6"/>
      <c r="AE24" s="6"/>
      <c r="AF24" s="6"/>
      <c r="AG24" s="6"/>
      <c r="AH24" s="6"/>
      <c r="AI24" s="6"/>
      <c r="AJ24" s="6"/>
      <c r="AK24" s="5"/>
      <c r="AL24" s="5"/>
      <c r="AM24" s="5"/>
      <c r="AN24" s="5"/>
      <c r="AO24" s="5"/>
      <c r="AP24" s="5"/>
      <c r="AQ24" s="5"/>
      <c r="AR24" s="5"/>
    </row>
    <row r="25" spans="2:72" ht="13.5" thickBot="1" x14ac:dyDescent="0.25">
      <c r="B25" s="3"/>
      <c r="C25" s="3"/>
      <c r="D25" s="3"/>
      <c r="E25" s="3"/>
      <c r="F25" s="3"/>
      <c r="G25" s="3"/>
      <c r="H25" s="3"/>
      <c r="I25" s="3"/>
      <c r="J25" s="3"/>
      <c r="K25" s="3"/>
      <c r="L25" s="3"/>
      <c r="M25" s="3"/>
      <c r="N25" s="3"/>
      <c r="O25" s="3"/>
      <c r="P25" s="3"/>
      <c r="Q25" s="3"/>
      <c r="R25" s="3"/>
      <c r="S25" s="17"/>
      <c r="T25" s="17"/>
      <c r="U25" s="3"/>
      <c r="V25" s="3"/>
      <c r="W25" s="3"/>
      <c r="X25" s="3"/>
      <c r="Y25" s="3"/>
      <c r="Z25" s="3"/>
      <c r="AA25" s="3"/>
      <c r="AB25" s="3"/>
      <c r="AC25" s="3"/>
      <c r="AD25" s="3"/>
      <c r="AE25" s="3"/>
      <c r="AF25" s="3"/>
      <c r="AG25" s="3"/>
      <c r="AH25" s="3"/>
      <c r="AI25" s="3"/>
      <c r="AJ25" s="3"/>
    </row>
    <row r="26" spans="2:72" ht="43.15" customHeight="1" thickBot="1" x14ac:dyDescent="0.25">
      <c r="B26" s="167" t="s">
        <v>210</v>
      </c>
      <c r="C26" s="170" t="s">
        <v>211</v>
      </c>
      <c r="D26" s="170"/>
      <c r="E26" s="170"/>
      <c r="F26" s="170"/>
      <c r="G26" s="170"/>
      <c r="H26" s="170"/>
      <c r="I26" s="170"/>
      <c r="J26" s="170"/>
      <c r="K26" s="170"/>
      <c r="L26" s="170"/>
      <c r="M26" s="170"/>
      <c r="N26" s="170"/>
      <c r="O26" s="170"/>
      <c r="P26" s="171"/>
      <c r="Q26" s="176" t="s">
        <v>212</v>
      </c>
      <c r="R26" s="177"/>
      <c r="S26" s="177" t="s">
        <v>213</v>
      </c>
      <c r="T26" s="182"/>
      <c r="U26" s="185" t="s">
        <v>219</v>
      </c>
      <c r="V26" s="186"/>
      <c r="W26" s="186"/>
      <c r="X26" s="186"/>
      <c r="Y26" s="186"/>
      <c r="Z26" s="186"/>
      <c r="AA26" s="186"/>
      <c r="AB26" s="186"/>
      <c r="AC26" s="186"/>
      <c r="AD26" s="186"/>
      <c r="AE26" s="186"/>
      <c r="AF26" s="187"/>
      <c r="AG26" s="190" t="s">
        <v>220</v>
      </c>
      <c r="AH26" s="191"/>
      <c r="AI26" s="191"/>
      <c r="AJ26" s="191"/>
      <c r="AK26" s="191"/>
      <c r="AL26" s="191"/>
      <c r="AM26" s="191"/>
      <c r="AN26" s="191"/>
      <c r="AO26" s="191"/>
      <c r="AP26" s="191"/>
      <c r="AQ26" s="191"/>
      <c r="AR26" s="191"/>
      <c r="AS26" s="191"/>
      <c r="AT26" s="191"/>
      <c r="AU26" s="191"/>
      <c r="AV26" s="192" t="s">
        <v>230</v>
      </c>
      <c r="AW26" s="193"/>
      <c r="AX26" s="193"/>
      <c r="AY26" s="193"/>
      <c r="AZ26" s="193"/>
      <c r="BA26" s="193"/>
      <c r="BB26" s="193"/>
      <c r="BC26" s="193"/>
      <c r="BD26" s="194"/>
      <c r="BE26" s="425" t="s">
        <v>231</v>
      </c>
      <c r="BF26" s="426"/>
      <c r="BG26" s="426"/>
      <c r="BH26" s="426"/>
      <c r="BI26" s="427"/>
      <c r="BJ26" s="26"/>
      <c r="BK26" s="26"/>
      <c r="BL26" s="26"/>
      <c r="BM26" s="26"/>
      <c r="BN26" s="26"/>
      <c r="BO26" s="26"/>
      <c r="BP26" s="26"/>
      <c r="BQ26" s="26"/>
      <c r="BR26" s="26"/>
      <c r="BS26" s="26"/>
      <c r="BT26" s="26"/>
    </row>
    <row r="27" spans="2:72" ht="37.15" customHeight="1" thickBot="1" x14ac:dyDescent="0.25">
      <c r="B27" s="168"/>
      <c r="C27" s="172"/>
      <c r="D27" s="172"/>
      <c r="E27" s="172"/>
      <c r="F27" s="172"/>
      <c r="G27" s="172"/>
      <c r="H27" s="172"/>
      <c r="I27" s="172"/>
      <c r="J27" s="172"/>
      <c r="K27" s="172"/>
      <c r="L27" s="172"/>
      <c r="M27" s="172"/>
      <c r="N27" s="172"/>
      <c r="O27" s="172"/>
      <c r="P27" s="173"/>
      <c r="Q27" s="178"/>
      <c r="R27" s="179"/>
      <c r="S27" s="179"/>
      <c r="T27" s="183"/>
      <c r="U27" s="227" t="s">
        <v>206</v>
      </c>
      <c r="V27" s="210"/>
      <c r="W27" s="210" t="s">
        <v>214</v>
      </c>
      <c r="X27" s="230"/>
      <c r="Y27" s="231" t="s">
        <v>221</v>
      </c>
      <c r="Z27" s="232"/>
      <c r="AA27" s="232"/>
      <c r="AB27" s="232"/>
      <c r="AC27" s="232"/>
      <c r="AD27" s="232"/>
      <c r="AE27" s="232"/>
      <c r="AF27" s="233"/>
      <c r="AG27" s="234" t="s">
        <v>222</v>
      </c>
      <c r="AH27" s="235"/>
      <c r="AI27" s="235"/>
      <c r="AJ27" s="235"/>
      <c r="AK27" s="235"/>
      <c r="AL27" s="235"/>
      <c r="AM27" s="235"/>
      <c r="AN27" s="235"/>
      <c r="AO27" s="235"/>
      <c r="AP27" s="236"/>
      <c r="AQ27" s="237" t="s">
        <v>223</v>
      </c>
      <c r="AR27" s="235"/>
      <c r="AS27" s="235"/>
      <c r="AT27" s="235"/>
      <c r="AU27" s="235"/>
      <c r="AV27" s="195"/>
      <c r="AW27" s="196"/>
      <c r="AX27" s="196"/>
      <c r="AY27" s="196"/>
      <c r="AZ27" s="196"/>
      <c r="BA27" s="196"/>
      <c r="BB27" s="196"/>
      <c r="BC27" s="196"/>
      <c r="BD27" s="197"/>
      <c r="BE27" s="428"/>
      <c r="BF27" s="429"/>
      <c r="BG27" s="429"/>
      <c r="BH27" s="429"/>
      <c r="BI27" s="430"/>
      <c r="BJ27" s="22"/>
      <c r="BK27" s="22"/>
      <c r="BL27" s="22"/>
      <c r="BM27" s="22"/>
      <c r="BN27" s="22"/>
      <c r="BO27" s="22"/>
      <c r="BP27" s="22"/>
      <c r="BQ27" s="22"/>
      <c r="BR27" s="22"/>
      <c r="BS27" s="22"/>
      <c r="BT27" s="22"/>
    </row>
    <row r="28" spans="2:72" ht="69" customHeight="1" thickBot="1" x14ac:dyDescent="0.25">
      <c r="B28" s="168"/>
      <c r="C28" s="172"/>
      <c r="D28" s="172"/>
      <c r="E28" s="172"/>
      <c r="F28" s="172"/>
      <c r="G28" s="172"/>
      <c r="H28" s="172"/>
      <c r="I28" s="172"/>
      <c r="J28" s="172"/>
      <c r="K28" s="172"/>
      <c r="L28" s="172"/>
      <c r="M28" s="172"/>
      <c r="N28" s="172"/>
      <c r="O28" s="172"/>
      <c r="P28" s="173"/>
      <c r="Q28" s="178"/>
      <c r="R28" s="179"/>
      <c r="S28" s="179"/>
      <c r="T28" s="183"/>
      <c r="U28" s="228"/>
      <c r="V28" s="179"/>
      <c r="W28" s="179"/>
      <c r="X28" s="183"/>
      <c r="Y28" s="227" t="s">
        <v>215</v>
      </c>
      <c r="Z28" s="210"/>
      <c r="AA28" s="210" t="s">
        <v>216</v>
      </c>
      <c r="AB28" s="210"/>
      <c r="AC28" s="210" t="s">
        <v>217</v>
      </c>
      <c r="AD28" s="210"/>
      <c r="AE28" s="210" t="s">
        <v>218</v>
      </c>
      <c r="AF28" s="211"/>
      <c r="AG28" s="213" t="s">
        <v>224</v>
      </c>
      <c r="AH28" s="214"/>
      <c r="AI28" s="214"/>
      <c r="AJ28" s="214"/>
      <c r="AK28" s="215"/>
      <c r="AL28" s="213" t="s">
        <v>225</v>
      </c>
      <c r="AM28" s="214"/>
      <c r="AN28" s="214"/>
      <c r="AO28" s="214"/>
      <c r="AP28" s="216"/>
      <c r="AQ28" s="217" t="s">
        <v>226</v>
      </c>
      <c r="AR28" s="214"/>
      <c r="AS28" s="214"/>
      <c r="AT28" s="214"/>
      <c r="AU28" s="215"/>
      <c r="AV28" s="195"/>
      <c r="AW28" s="196"/>
      <c r="AX28" s="196"/>
      <c r="AY28" s="196"/>
      <c r="AZ28" s="196"/>
      <c r="BA28" s="196"/>
      <c r="BB28" s="196"/>
      <c r="BC28" s="196"/>
      <c r="BD28" s="197"/>
      <c r="BE28" s="428"/>
      <c r="BF28" s="429"/>
      <c r="BG28" s="429"/>
      <c r="BH28" s="429"/>
      <c r="BI28" s="430"/>
      <c r="BJ28" s="28"/>
      <c r="BK28" s="28"/>
      <c r="BL28" s="27"/>
      <c r="BM28" s="28"/>
      <c r="BN28" s="28"/>
      <c r="BO28" s="27"/>
      <c r="BP28" s="28"/>
      <c r="BQ28" s="28"/>
      <c r="BR28" s="27"/>
      <c r="BS28" s="28"/>
      <c r="BT28" s="28"/>
    </row>
    <row r="29" spans="2:72" ht="115.9" customHeight="1" thickBot="1" x14ac:dyDescent="0.25">
      <c r="B29" s="169"/>
      <c r="C29" s="174"/>
      <c r="D29" s="174"/>
      <c r="E29" s="174"/>
      <c r="F29" s="174"/>
      <c r="G29" s="174"/>
      <c r="H29" s="174"/>
      <c r="I29" s="174"/>
      <c r="J29" s="174"/>
      <c r="K29" s="174"/>
      <c r="L29" s="174"/>
      <c r="M29" s="174"/>
      <c r="N29" s="174"/>
      <c r="O29" s="174"/>
      <c r="P29" s="175"/>
      <c r="Q29" s="180"/>
      <c r="R29" s="181"/>
      <c r="S29" s="181"/>
      <c r="T29" s="184"/>
      <c r="U29" s="229"/>
      <c r="V29" s="181"/>
      <c r="W29" s="181"/>
      <c r="X29" s="184"/>
      <c r="Y29" s="229"/>
      <c r="Z29" s="181"/>
      <c r="AA29" s="181"/>
      <c r="AB29" s="181"/>
      <c r="AC29" s="181"/>
      <c r="AD29" s="181"/>
      <c r="AE29" s="181"/>
      <c r="AF29" s="212"/>
      <c r="AG29" s="218" t="s">
        <v>227</v>
      </c>
      <c r="AH29" s="209"/>
      <c r="AI29" s="209" t="s">
        <v>228</v>
      </c>
      <c r="AJ29" s="209"/>
      <c r="AK29" s="67" t="s">
        <v>229</v>
      </c>
      <c r="AL29" s="218" t="s">
        <v>227</v>
      </c>
      <c r="AM29" s="209"/>
      <c r="AN29" s="209" t="s">
        <v>228</v>
      </c>
      <c r="AO29" s="209"/>
      <c r="AP29" s="67" t="s">
        <v>229</v>
      </c>
      <c r="AQ29" s="218" t="s">
        <v>227</v>
      </c>
      <c r="AR29" s="209"/>
      <c r="AS29" s="209" t="s">
        <v>228</v>
      </c>
      <c r="AT29" s="209"/>
      <c r="AU29" s="67" t="s">
        <v>229</v>
      </c>
      <c r="AV29" s="198"/>
      <c r="AW29" s="199"/>
      <c r="AX29" s="199"/>
      <c r="AY29" s="199"/>
      <c r="AZ29" s="199"/>
      <c r="BA29" s="199"/>
      <c r="BB29" s="199"/>
      <c r="BC29" s="199"/>
      <c r="BD29" s="200"/>
      <c r="BE29" s="428"/>
      <c r="BF29" s="429"/>
      <c r="BG29" s="429"/>
      <c r="BH29" s="429"/>
      <c r="BI29" s="430"/>
      <c r="BJ29" s="23"/>
      <c r="BK29" s="23"/>
      <c r="BL29" s="23"/>
      <c r="BM29" s="23"/>
      <c r="BN29" s="23"/>
      <c r="BO29" s="23"/>
      <c r="BP29" s="23"/>
      <c r="BQ29" s="23"/>
      <c r="BR29" s="23"/>
      <c r="BS29" s="23"/>
      <c r="BT29" s="23"/>
    </row>
    <row r="30" spans="2:72" ht="48.6" customHeight="1" thickBot="1" x14ac:dyDescent="0.4">
      <c r="B30" s="108" t="s">
        <v>1</v>
      </c>
      <c r="C30" s="238" t="s">
        <v>232</v>
      </c>
      <c r="D30" s="238"/>
      <c r="E30" s="238"/>
      <c r="F30" s="238"/>
      <c r="G30" s="238"/>
      <c r="H30" s="238"/>
      <c r="I30" s="238"/>
      <c r="J30" s="238"/>
      <c r="K30" s="238"/>
      <c r="L30" s="238"/>
      <c r="M30" s="238"/>
      <c r="N30" s="238"/>
      <c r="O30" s="238"/>
      <c r="P30" s="239"/>
      <c r="Q30" s="240">
        <f>COUNTA(Q31:R38)+1</f>
        <v>5</v>
      </c>
      <c r="R30" s="241"/>
      <c r="S30" s="241">
        <f>COUNTA(S31:T38)</f>
        <v>2</v>
      </c>
      <c r="T30" s="242"/>
      <c r="U30" s="208">
        <f>SUM(U31:V38)</f>
        <v>986</v>
      </c>
      <c r="V30" s="186"/>
      <c r="W30" s="186">
        <f>SUM(W31:X38)</f>
        <v>368</v>
      </c>
      <c r="X30" s="187"/>
      <c r="Y30" s="206">
        <f>SUM(Y31:Z38)</f>
        <v>180</v>
      </c>
      <c r="Z30" s="207"/>
      <c r="AA30" s="204">
        <f>SUM(AA31:AB38)</f>
        <v>0</v>
      </c>
      <c r="AB30" s="205"/>
      <c r="AC30" s="206">
        <f>SUM(AC31:AD38)</f>
        <v>188</v>
      </c>
      <c r="AD30" s="207"/>
      <c r="AE30" s="204">
        <f>SUM(AE31:AF38)</f>
        <v>0</v>
      </c>
      <c r="AF30" s="205"/>
      <c r="AG30" s="208">
        <f>SUM(AG31:AH38)</f>
        <v>552</v>
      </c>
      <c r="AH30" s="186"/>
      <c r="AI30" s="186">
        <f>SUM(AI31:AJ38)</f>
        <v>194</v>
      </c>
      <c r="AJ30" s="186"/>
      <c r="AK30" s="98">
        <f>SUM(AK33:AK38,AK31:AK31)</f>
        <v>15</v>
      </c>
      <c r="AL30" s="185">
        <f>SUM(AL31:AM38)</f>
        <v>434</v>
      </c>
      <c r="AM30" s="186"/>
      <c r="AN30" s="186">
        <f>SUM(AN31:AO38)</f>
        <v>174</v>
      </c>
      <c r="AO30" s="186"/>
      <c r="AP30" s="64">
        <f>SUM(AP31:AP38)</f>
        <v>12</v>
      </c>
      <c r="AQ30" s="226">
        <f>SUM(AQ31:AR38)</f>
        <v>0</v>
      </c>
      <c r="AR30" s="205"/>
      <c r="AS30" s="204">
        <f>SUM(AS31:AT38)</f>
        <v>0</v>
      </c>
      <c r="AT30" s="205"/>
      <c r="AU30" s="135">
        <f>SUM(AU31:AU38)</f>
        <v>0</v>
      </c>
      <c r="AV30" s="201"/>
      <c r="AW30" s="202"/>
      <c r="AX30" s="202"/>
      <c r="AY30" s="202"/>
      <c r="AZ30" s="202"/>
      <c r="BA30" s="202"/>
      <c r="BB30" s="202"/>
      <c r="BC30" s="202"/>
      <c r="BD30" s="203"/>
      <c r="BE30" s="431"/>
      <c r="BF30" s="432"/>
      <c r="BG30" s="432"/>
      <c r="BH30" s="432"/>
      <c r="BI30" s="433"/>
      <c r="BJ30" s="5"/>
      <c r="BK30" s="5"/>
      <c r="BL30" s="5"/>
      <c r="BM30" s="5"/>
      <c r="BN30" s="5"/>
      <c r="BO30" s="5"/>
      <c r="BP30" s="5"/>
      <c r="BQ30" s="5"/>
      <c r="BR30" s="5"/>
      <c r="BS30" s="5"/>
      <c r="BT30" s="5"/>
    </row>
    <row r="31" spans="2:72" s="86" customFormat="1" ht="30.75" customHeight="1" x14ac:dyDescent="0.2">
      <c r="B31" s="87" t="s">
        <v>73</v>
      </c>
      <c r="C31" s="219" t="s">
        <v>233</v>
      </c>
      <c r="D31" s="219"/>
      <c r="E31" s="219"/>
      <c r="F31" s="219"/>
      <c r="G31" s="219"/>
      <c r="H31" s="219"/>
      <c r="I31" s="219"/>
      <c r="J31" s="219"/>
      <c r="K31" s="219"/>
      <c r="L31" s="219"/>
      <c r="M31" s="219"/>
      <c r="N31" s="219"/>
      <c r="O31" s="219"/>
      <c r="P31" s="220"/>
      <c r="Q31" s="221">
        <v>1.2</v>
      </c>
      <c r="R31" s="222"/>
      <c r="S31" s="222"/>
      <c r="T31" s="223"/>
      <c r="U31" s="221">
        <f>AG31+AL31</f>
        <v>218</v>
      </c>
      <c r="V31" s="222"/>
      <c r="W31" s="222">
        <f>AI31+AN31</f>
        <v>108</v>
      </c>
      <c r="X31" s="224"/>
      <c r="Y31" s="225">
        <v>54</v>
      </c>
      <c r="Z31" s="222"/>
      <c r="AA31" s="222"/>
      <c r="AB31" s="222"/>
      <c r="AC31" s="222">
        <v>54</v>
      </c>
      <c r="AD31" s="222"/>
      <c r="AE31" s="222"/>
      <c r="AF31" s="223"/>
      <c r="AG31" s="221">
        <v>108</v>
      </c>
      <c r="AH31" s="222"/>
      <c r="AI31" s="222">
        <v>54</v>
      </c>
      <c r="AJ31" s="222"/>
      <c r="AK31" s="100">
        <v>3</v>
      </c>
      <c r="AL31" s="225">
        <v>110</v>
      </c>
      <c r="AM31" s="222"/>
      <c r="AN31" s="222">
        <v>54</v>
      </c>
      <c r="AO31" s="222"/>
      <c r="AP31" s="99">
        <v>3</v>
      </c>
      <c r="AQ31" s="221"/>
      <c r="AR31" s="222"/>
      <c r="AS31" s="222"/>
      <c r="AT31" s="222"/>
      <c r="AU31" s="100"/>
      <c r="AV31" s="243" t="s">
        <v>158</v>
      </c>
      <c r="AW31" s="244"/>
      <c r="AX31" s="244"/>
      <c r="AY31" s="244"/>
      <c r="AZ31" s="244"/>
      <c r="BA31" s="244"/>
      <c r="BB31" s="244"/>
      <c r="BC31" s="244"/>
      <c r="BD31" s="245"/>
      <c r="BE31" s="434" t="s">
        <v>126</v>
      </c>
      <c r="BF31" s="435"/>
      <c r="BG31" s="435"/>
      <c r="BH31" s="435"/>
      <c r="BI31" s="436"/>
      <c r="BJ31" s="61"/>
      <c r="BK31" s="60"/>
      <c r="BL31" s="60"/>
      <c r="BM31" s="60"/>
      <c r="BN31" s="60"/>
      <c r="BO31" s="60"/>
      <c r="BP31" s="60"/>
      <c r="BQ31" s="60"/>
      <c r="BR31" s="60"/>
      <c r="BS31" s="60"/>
      <c r="BT31" s="60"/>
    </row>
    <row r="32" spans="2:72" s="86" customFormat="1" ht="45.75" customHeight="1" x14ac:dyDescent="0.2">
      <c r="B32" s="87" t="s">
        <v>57</v>
      </c>
      <c r="C32" s="219" t="s">
        <v>245</v>
      </c>
      <c r="D32" s="219"/>
      <c r="E32" s="219"/>
      <c r="F32" s="219"/>
      <c r="G32" s="219"/>
      <c r="H32" s="219"/>
      <c r="I32" s="219"/>
      <c r="J32" s="219"/>
      <c r="K32" s="219"/>
      <c r="L32" s="219"/>
      <c r="M32" s="219"/>
      <c r="N32" s="219"/>
      <c r="O32" s="219"/>
      <c r="P32" s="220"/>
      <c r="Q32" s="221"/>
      <c r="R32" s="222"/>
      <c r="S32" s="222"/>
      <c r="T32" s="223"/>
      <c r="U32" s="221"/>
      <c r="V32" s="222"/>
      <c r="W32" s="222"/>
      <c r="X32" s="224"/>
      <c r="Y32" s="225"/>
      <c r="Z32" s="222"/>
      <c r="AA32" s="222"/>
      <c r="AB32" s="222"/>
      <c r="AC32" s="222"/>
      <c r="AD32" s="222"/>
      <c r="AE32" s="222"/>
      <c r="AF32" s="223"/>
      <c r="AG32" s="221"/>
      <c r="AH32" s="222"/>
      <c r="AI32" s="222"/>
      <c r="AJ32" s="222"/>
      <c r="AK32" s="100"/>
      <c r="AL32" s="225"/>
      <c r="AM32" s="222"/>
      <c r="AN32" s="222"/>
      <c r="AO32" s="222"/>
      <c r="AP32" s="99"/>
      <c r="AQ32" s="221"/>
      <c r="AR32" s="222"/>
      <c r="AS32" s="222"/>
      <c r="AT32" s="222"/>
      <c r="AU32" s="100"/>
      <c r="AV32" s="243"/>
      <c r="AW32" s="244"/>
      <c r="AX32" s="244"/>
      <c r="AY32" s="244"/>
      <c r="AZ32" s="244"/>
      <c r="BA32" s="244"/>
      <c r="BB32" s="244"/>
      <c r="BC32" s="244"/>
      <c r="BD32" s="245"/>
      <c r="BE32" s="437"/>
      <c r="BF32" s="438"/>
      <c r="BG32" s="438"/>
      <c r="BH32" s="438"/>
      <c r="BI32" s="439"/>
      <c r="BJ32" s="60"/>
      <c r="BK32" s="60"/>
      <c r="BL32" s="60"/>
      <c r="BM32" s="60"/>
      <c r="BN32" s="60"/>
      <c r="BO32" s="60"/>
      <c r="BP32" s="60"/>
      <c r="BQ32" s="60"/>
      <c r="BR32" s="60"/>
      <c r="BS32" s="60"/>
      <c r="BT32" s="60"/>
    </row>
    <row r="33" spans="1:72" s="86" customFormat="1" ht="32.25" customHeight="1" x14ac:dyDescent="0.2">
      <c r="B33" s="88" t="s">
        <v>41</v>
      </c>
      <c r="C33" s="246" t="s">
        <v>234</v>
      </c>
      <c r="D33" s="246"/>
      <c r="E33" s="246"/>
      <c r="F33" s="246"/>
      <c r="G33" s="246"/>
      <c r="H33" s="246"/>
      <c r="I33" s="246"/>
      <c r="J33" s="246"/>
      <c r="K33" s="246"/>
      <c r="L33" s="246"/>
      <c r="M33" s="246"/>
      <c r="N33" s="246"/>
      <c r="O33" s="246"/>
      <c r="P33" s="247"/>
      <c r="Q33" s="221">
        <v>2</v>
      </c>
      <c r="R33" s="222"/>
      <c r="S33" s="222"/>
      <c r="T33" s="223"/>
      <c r="U33" s="221">
        <f>AG33+AL33</f>
        <v>216</v>
      </c>
      <c r="V33" s="222"/>
      <c r="W33" s="222">
        <f>AI33+AN33</f>
        <v>72</v>
      </c>
      <c r="X33" s="224"/>
      <c r="Y33" s="225">
        <v>36</v>
      </c>
      <c r="Z33" s="222"/>
      <c r="AA33" s="222"/>
      <c r="AB33" s="222"/>
      <c r="AC33" s="222">
        <v>36</v>
      </c>
      <c r="AD33" s="222"/>
      <c r="AE33" s="223"/>
      <c r="AF33" s="248"/>
      <c r="AG33" s="221"/>
      <c r="AH33" s="222"/>
      <c r="AI33" s="222"/>
      <c r="AJ33" s="222"/>
      <c r="AK33" s="100"/>
      <c r="AL33" s="225">
        <v>216</v>
      </c>
      <c r="AM33" s="222"/>
      <c r="AN33" s="222">
        <v>72</v>
      </c>
      <c r="AO33" s="222"/>
      <c r="AP33" s="99">
        <v>6</v>
      </c>
      <c r="AQ33" s="221"/>
      <c r="AR33" s="222"/>
      <c r="AS33" s="222"/>
      <c r="AT33" s="222"/>
      <c r="AU33" s="100"/>
      <c r="AV33" s="243" t="s">
        <v>159</v>
      </c>
      <c r="AW33" s="244"/>
      <c r="AX33" s="244"/>
      <c r="AY33" s="244"/>
      <c r="AZ33" s="244"/>
      <c r="BA33" s="244"/>
      <c r="BB33" s="244"/>
      <c r="BC33" s="244"/>
      <c r="BD33" s="245"/>
      <c r="BE33" s="279" t="s">
        <v>126</v>
      </c>
      <c r="BF33" s="248"/>
      <c r="BG33" s="248"/>
      <c r="BH33" s="248"/>
      <c r="BI33" s="281"/>
      <c r="BJ33" s="60"/>
      <c r="BK33" s="60"/>
      <c r="BL33" s="60"/>
      <c r="BM33" s="60"/>
      <c r="BN33" s="60"/>
      <c r="BO33" s="60"/>
      <c r="BP33" s="60"/>
      <c r="BQ33" s="60"/>
      <c r="BR33" s="60"/>
      <c r="BS33" s="60"/>
      <c r="BT33" s="60"/>
    </row>
    <row r="34" spans="1:72" s="86" customFormat="1" ht="28.5" customHeight="1" x14ac:dyDescent="0.2">
      <c r="B34" s="88" t="s">
        <v>40</v>
      </c>
      <c r="C34" s="246" t="s">
        <v>235</v>
      </c>
      <c r="D34" s="246"/>
      <c r="E34" s="246"/>
      <c r="F34" s="246"/>
      <c r="G34" s="246"/>
      <c r="H34" s="246"/>
      <c r="I34" s="246"/>
      <c r="J34" s="246"/>
      <c r="K34" s="246"/>
      <c r="L34" s="246"/>
      <c r="M34" s="246"/>
      <c r="N34" s="246"/>
      <c r="O34" s="246"/>
      <c r="P34" s="247"/>
      <c r="Q34" s="221">
        <v>1</v>
      </c>
      <c r="R34" s="222"/>
      <c r="S34" s="222"/>
      <c r="T34" s="223"/>
      <c r="U34" s="221">
        <f>AG34+AL34</f>
        <v>216</v>
      </c>
      <c r="V34" s="222"/>
      <c r="W34" s="222">
        <f>AI34+AN34</f>
        <v>72</v>
      </c>
      <c r="X34" s="224"/>
      <c r="Y34" s="225">
        <v>36</v>
      </c>
      <c r="Z34" s="222"/>
      <c r="AA34" s="222"/>
      <c r="AB34" s="222"/>
      <c r="AC34" s="222">
        <v>36</v>
      </c>
      <c r="AD34" s="222"/>
      <c r="AE34" s="222"/>
      <c r="AF34" s="223"/>
      <c r="AG34" s="221">
        <v>216</v>
      </c>
      <c r="AH34" s="222"/>
      <c r="AI34" s="222">
        <v>72</v>
      </c>
      <c r="AJ34" s="222"/>
      <c r="AK34" s="100">
        <v>6</v>
      </c>
      <c r="AL34" s="225"/>
      <c r="AM34" s="222"/>
      <c r="AN34" s="222"/>
      <c r="AO34" s="222"/>
      <c r="AP34" s="99"/>
      <c r="AQ34" s="221"/>
      <c r="AR34" s="222"/>
      <c r="AS34" s="222"/>
      <c r="AT34" s="222"/>
      <c r="AU34" s="100"/>
      <c r="AV34" s="243" t="s">
        <v>160</v>
      </c>
      <c r="AW34" s="244"/>
      <c r="AX34" s="244"/>
      <c r="AY34" s="244"/>
      <c r="AZ34" s="244"/>
      <c r="BA34" s="244"/>
      <c r="BB34" s="244"/>
      <c r="BC34" s="244"/>
      <c r="BD34" s="245"/>
      <c r="BE34" s="279" t="s">
        <v>127</v>
      </c>
      <c r="BF34" s="248"/>
      <c r="BG34" s="248"/>
      <c r="BH34" s="248"/>
      <c r="BI34" s="281"/>
      <c r="BJ34" s="60"/>
      <c r="BK34" s="60"/>
      <c r="BL34" s="60"/>
      <c r="BM34" s="60"/>
      <c r="BN34" s="60"/>
      <c r="BO34" s="60"/>
      <c r="BP34" s="60"/>
      <c r="BQ34" s="60"/>
      <c r="BR34" s="60"/>
      <c r="BS34" s="60"/>
      <c r="BT34" s="60"/>
    </row>
    <row r="35" spans="1:72" s="86" customFormat="1" ht="39" customHeight="1" x14ac:dyDescent="0.2">
      <c r="B35" s="87" t="s">
        <v>89</v>
      </c>
      <c r="C35" s="219" t="s">
        <v>244</v>
      </c>
      <c r="D35" s="219"/>
      <c r="E35" s="219"/>
      <c r="F35" s="219"/>
      <c r="G35" s="219"/>
      <c r="H35" s="219"/>
      <c r="I35" s="219"/>
      <c r="J35" s="219"/>
      <c r="K35" s="219"/>
      <c r="L35" s="219"/>
      <c r="M35" s="219"/>
      <c r="N35" s="219"/>
      <c r="O35" s="219"/>
      <c r="P35" s="220"/>
      <c r="Q35" s="221"/>
      <c r="R35" s="222"/>
      <c r="S35" s="222"/>
      <c r="T35" s="223"/>
      <c r="U35" s="221"/>
      <c r="V35" s="222"/>
      <c r="W35" s="222"/>
      <c r="X35" s="224"/>
      <c r="Y35" s="225"/>
      <c r="Z35" s="222"/>
      <c r="AA35" s="222"/>
      <c r="AB35" s="222"/>
      <c r="AC35" s="222"/>
      <c r="AD35" s="222"/>
      <c r="AE35" s="222"/>
      <c r="AF35" s="223"/>
      <c r="AG35" s="221"/>
      <c r="AH35" s="222"/>
      <c r="AI35" s="222"/>
      <c r="AJ35" s="222"/>
      <c r="AK35" s="100"/>
      <c r="AL35" s="225"/>
      <c r="AM35" s="222"/>
      <c r="AN35" s="222"/>
      <c r="AO35" s="222"/>
      <c r="AP35" s="99"/>
      <c r="AQ35" s="221"/>
      <c r="AR35" s="222"/>
      <c r="AS35" s="222"/>
      <c r="AT35" s="222"/>
      <c r="AU35" s="100"/>
      <c r="AV35" s="243"/>
      <c r="AW35" s="244"/>
      <c r="AX35" s="244"/>
      <c r="AY35" s="244"/>
      <c r="AZ35" s="244"/>
      <c r="BA35" s="244"/>
      <c r="BB35" s="244"/>
      <c r="BC35" s="244"/>
      <c r="BD35" s="245"/>
      <c r="BE35" s="279"/>
      <c r="BF35" s="248"/>
      <c r="BG35" s="248"/>
      <c r="BH35" s="248"/>
      <c r="BI35" s="281"/>
      <c r="BJ35" s="60"/>
      <c r="BK35" s="60"/>
      <c r="BL35" s="60"/>
      <c r="BM35" s="60"/>
      <c r="BN35" s="60"/>
      <c r="BO35" s="60"/>
      <c r="BP35" s="60"/>
      <c r="BQ35" s="60"/>
      <c r="BR35" s="60"/>
      <c r="BS35" s="60"/>
      <c r="BT35" s="60"/>
    </row>
    <row r="36" spans="1:72" s="86" customFormat="1" ht="33" customHeight="1" x14ac:dyDescent="0.2">
      <c r="B36" s="88" t="s">
        <v>90</v>
      </c>
      <c r="C36" s="246" t="s">
        <v>236</v>
      </c>
      <c r="D36" s="246"/>
      <c r="E36" s="246"/>
      <c r="F36" s="246"/>
      <c r="G36" s="246"/>
      <c r="H36" s="246"/>
      <c r="I36" s="246"/>
      <c r="J36" s="246"/>
      <c r="K36" s="246"/>
      <c r="L36" s="246"/>
      <c r="M36" s="246"/>
      <c r="N36" s="246"/>
      <c r="O36" s="246"/>
      <c r="P36" s="247"/>
      <c r="Q36" s="221"/>
      <c r="R36" s="222"/>
      <c r="S36" s="222">
        <v>2</v>
      </c>
      <c r="T36" s="223"/>
      <c r="U36" s="221">
        <f>AG36+AL36</f>
        <v>108</v>
      </c>
      <c r="V36" s="222"/>
      <c r="W36" s="222">
        <v>48</v>
      </c>
      <c r="X36" s="224"/>
      <c r="Y36" s="225">
        <v>20</v>
      </c>
      <c r="Z36" s="222"/>
      <c r="AA36" s="222"/>
      <c r="AB36" s="222"/>
      <c r="AC36" s="222">
        <v>28</v>
      </c>
      <c r="AD36" s="222"/>
      <c r="AE36" s="222"/>
      <c r="AF36" s="223"/>
      <c r="AG36" s="221"/>
      <c r="AH36" s="222"/>
      <c r="AI36" s="222"/>
      <c r="AJ36" s="222"/>
      <c r="AK36" s="119"/>
      <c r="AL36" s="225">
        <v>108</v>
      </c>
      <c r="AM36" s="222"/>
      <c r="AN36" s="222">
        <v>48</v>
      </c>
      <c r="AO36" s="222"/>
      <c r="AP36" s="118">
        <v>3</v>
      </c>
      <c r="AQ36" s="221"/>
      <c r="AR36" s="222"/>
      <c r="AS36" s="222"/>
      <c r="AT36" s="222"/>
      <c r="AU36" s="119"/>
      <c r="AV36" s="243" t="s">
        <v>153</v>
      </c>
      <c r="AW36" s="244"/>
      <c r="AX36" s="244"/>
      <c r="AY36" s="244"/>
      <c r="AZ36" s="244"/>
      <c r="BA36" s="244"/>
      <c r="BB36" s="244"/>
      <c r="BC36" s="244"/>
      <c r="BD36" s="245"/>
      <c r="BE36" s="279" t="s">
        <v>128</v>
      </c>
      <c r="BF36" s="248"/>
      <c r="BG36" s="248"/>
      <c r="BH36" s="248"/>
      <c r="BI36" s="281"/>
      <c r="BJ36" s="60"/>
      <c r="BK36" s="60"/>
      <c r="BL36" s="60"/>
      <c r="BM36" s="60"/>
      <c r="BN36" s="60"/>
      <c r="BO36" s="60"/>
      <c r="BP36" s="60"/>
      <c r="BQ36" s="60"/>
      <c r="BR36" s="60"/>
      <c r="BS36" s="60"/>
      <c r="BT36" s="60"/>
    </row>
    <row r="37" spans="1:72" s="86" customFormat="1" ht="47.25" customHeight="1" x14ac:dyDescent="0.2">
      <c r="B37" s="88" t="s">
        <v>91</v>
      </c>
      <c r="C37" s="246" t="s">
        <v>237</v>
      </c>
      <c r="D37" s="246"/>
      <c r="E37" s="246"/>
      <c r="F37" s="246"/>
      <c r="G37" s="246"/>
      <c r="H37" s="246"/>
      <c r="I37" s="246"/>
      <c r="J37" s="246"/>
      <c r="K37" s="246"/>
      <c r="L37" s="246"/>
      <c r="M37" s="246"/>
      <c r="N37" s="246"/>
      <c r="O37" s="246"/>
      <c r="P37" s="247"/>
      <c r="Q37" s="221">
        <v>1</v>
      </c>
      <c r="R37" s="222"/>
      <c r="S37" s="222"/>
      <c r="T37" s="223"/>
      <c r="U37" s="221">
        <v>120</v>
      </c>
      <c r="V37" s="222"/>
      <c r="W37" s="222">
        <v>68</v>
      </c>
      <c r="X37" s="224"/>
      <c r="Y37" s="225">
        <v>34</v>
      </c>
      <c r="Z37" s="222"/>
      <c r="AA37" s="222"/>
      <c r="AB37" s="222"/>
      <c r="AC37" s="222">
        <v>34</v>
      </c>
      <c r="AD37" s="222"/>
      <c r="AE37" s="222"/>
      <c r="AF37" s="223"/>
      <c r="AG37" s="221">
        <v>120</v>
      </c>
      <c r="AH37" s="222"/>
      <c r="AI37" s="222">
        <v>68</v>
      </c>
      <c r="AJ37" s="222"/>
      <c r="AK37" s="119">
        <v>3</v>
      </c>
      <c r="AL37" s="225"/>
      <c r="AM37" s="222"/>
      <c r="AN37" s="222"/>
      <c r="AO37" s="222"/>
      <c r="AP37" s="118"/>
      <c r="AQ37" s="221"/>
      <c r="AR37" s="222"/>
      <c r="AS37" s="222"/>
      <c r="AT37" s="222"/>
      <c r="AU37" s="119"/>
      <c r="AV37" s="243" t="s">
        <v>124</v>
      </c>
      <c r="AW37" s="244"/>
      <c r="AX37" s="244"/>
      <c r="AY37" s="244"/>
      <c r="AZ37" s="244"/>
      <c r="BA37" s="244"/>
      <c r="BB37" s="244"/>
      <c r="BC37" s="244"/>
      <c r="BD37" s="245"/>
      <c r="BE37" s="279" t="s">
        <v>129</v>
      </c>
      <c r="BF37" s="248"/>
      <c r="BG37" s="248"/>
      <c r="BH37" s="248"/>
      <c r="BI37" s="281"/>
      <c r="BJ37" s="61"/>
      <c r="BK37" s="60"/>
      <c r="BL37" s="60"/>
      <c r="BM37" s="60"/>
      <c r="BN37" s="60"/>
      <c r="BO37" s="60"/>
      <c r="BP37" s="60"/>
      <c r="BQ37" s="60"/>
      <c r="BR37" s="60"/>
      <c r="BS37" s="60"/>
      <c r="BT37" s="60"/>
    </row>
    <row r="38" spans="1:72" s="86" customFormat="1" ht="45" customHeight="1" thickBot="1" x14ac:dyDescent="0.25">
      <c r="B38" s="62" t="s">
        <v>92</v>
      </c>
      <c r="C38" s="256" t="s">
        <v>238</v>
      </c>
      <c r="D38" s="256"/>
      <c r="E38" s="256"/>
      <c r="F38" s="256"/>
      <c r="G38" s="256"/>
      <c r="H38" s="256"/>
      <c r="I38" s="256"/>
      <c r="J38" s="256"/>
      <c r="K38" s="256"/>
      <c r="L38" s="256"/>
      <c r="M38" s="256"/>
      <c r="N38" s="256"/>
      <c r="O38" s="256"/>
      <c r="P38" s="257"/>
      <c r="Q38" s="254"/>
      <c r="R38" s="252"/>
      <c r="S38" s="252">
        <v>1</v>
      </c>
      <c r="T38" s="253"/>
      <c r="U38" s="254">
        <v>108</v>
      </c>
      <c r="V38" s="252"/>
      <c r="W38" s="252"/>
      <c r="X38" s="258"/>
      <c r="Y38" s="255"/>
      <c r="Z38" s="252"/>
      <c r="AA38" s="252"/>
      <c r="AB38" s="252"/>
      <c r="AC38" s="252"/>
      <c r="AD38" s="252"/>
      <c r="AE38" s="252"/>
      <c r="AF38" s="253"/>
      <c r="AG38" s="254">
        <v>108</v>
      </c>
      <c r="AH38" s="252"/>
      <c r="AI38" s="252"/>
      <c r="AJ38" s="252"/>
      <c r="AK38" s="122">
        <v>3</v>
      </c>
      <c r="AL38" s="255"/>
      <c r="AM38" s="252"/>
      <c r="AN38" s="252"/>
      <c r="AO38" s="252"/>
      <c r="AP38" s="120"/>
      <c r="AQ38" s="254"/>
      <c r="AR38" s="252"/>
      <c r="AS38" s="252"/>
      <c r="AT38" s="252"/>
      <c r="AU38" s="121"/>
      <c r="AV38" s="249" t="s">
        <v>161</v>
      </c>
      <c r="AW38" s="250"/>
      <c r="AX38" s="250"/>
      <c r="AY38" s="250"/>
      <c r="AZ38" s="250"/>
      <c r="BA38" s="250"/>
      <c r="BB38" s="250"/>
      <c r="BC38" s="250"/>
      <c r="BD38" s="251"/>
      <c r="BE38" s="331" t="s">
        <v>126</v>
      </c>
      <c r="BF38" s="332"/>
      <c r="BG38" s="332"/>
      <c r="BH38" s="332"/>
      <c r="BI38" s="333"/>
      <c r="BJ38" s="60"/>
      <c r="BK38" s="60"/>
      <c r="BL38" s="60"/>
      <c r="BM38" s="60"/>
      <c r="BN38" s="60"/>
      <c r="BO38" s="60"/>
      <c r="BP38" s="60"/>
      <c r="BQ38" s="60"/>
      <c r="BR38" s="60"/>
      <c r="BS38" s="60"/>
      <c r="BT38" s="60"/>
    </row>
    <row r="39" spans="1:72" s="86" customFormat="1" ht="41.25" customHeight="1" thickBot="1" x14ac:dyDescent="0.4">
      <c r="B39" s="89" t="s">
        <v>6</v>
      </c>
      <c r="C39" s="259" t="s">
        <v>239</v>
      </c>
      <c r="D39" s="259"/>
      <c r="E39" s="259"/>
      <c r="F39" s="259"/>
      <c r="G39" s="259"/>
      <c r="H39" s="259"/>
      <c r="I39" s="259"/>
      <c r="J39" s="259"/>
      <c r="K39" s="259"/>
      <c r="L39" s="259"/>
      <c r="M39" s="259"/>
      <c r="N39" s="259"/>
      <c r="O39" s="259"/>
      <c r="P39" s="260"/>
      <c r="Q39" s="261">
        <f>COUNTA(Q40:R57)</f>
        <v>5</v>
      </c>
      <c r="R39" s="262"/>
      <c r="S39" s="262">
        <f>COUNTA(S40:T57)</f>
        <v>9</v>
      </c>
      <c r="T39" s="263"/>
      <c r="U39" s="261">
        <f>SUM(U40:V57)</f>
        <v>1624</v>
      </c>
      <c r="V39" s="262"/>
      <c r="W39" s="262">
        <f>SUM(W40:X57)</f>
        <v>702</v>
      </c>
      <c r="X39" s="264"/>
      <c r="Y39" s="265">
        <f>SUM(Y40:Z57)</f>
        <v>400</v>
      </c>
      <c r="Z39" s="262"/>
      <c r="AA39" s="265">
        <f>SUM(AA40:AB57)</f>
        <v>30</v>
      </c>
      <c r="AB39" s="262"/>
      <c r="AC39" s="262">
        <f>SUM(AC40:AD57)</f>
        <v>272</v>
      </c>
      <c r="AD39" s="262"/>
      <c r="AE39" s="262"/>
      <c r="AF39" s="263"/>
      <c r="AG39" s="261">
        <f>SUM(AG40:AH57)</f>
        <v>426</v>
      </c>
      <c r="AH39" s="262"/>
      <c r="AI39" s="263">
        <f>SUM(AI40:AJ57)</f>
        <v>222</v>
      </c>
      <c r="AJ39" s="265"/>
      <c r="AK39" s="106">
        <f>SUM(AK40:AK57)</f>
        <v>12</v>
      </c>
      <c r="AL39" s="265">
        <f>SUM(AL40:AM57)</f>
        <v>696</v>
      </c>
      <c r="AM39" s="262"/>
      <c r="AN39" s="262">
        <f>SUM(AN40:AO57)</f>
        <v>258</v>
      </c>
      <c r="AO39" s="262"/>
      <c r="AP39" s="104">
        <f>SUM(AP40:AP57)</f>
        <v>21</v>
      </c>
      <c r="AQ39" s="261">
        <f>SUM(AQ40:AR57)</f>
        <v>502</v>
      </c>
      <c r="AR39" s="262"/>
      <c r="AS39" s="262">
        <f>SUM(AS40:AT57)</f>
        <v>222</v>
      </c>
      <c r="AT39" s="262"/>
      <c r="AU39" s="106">
        <f>SUM(AU40:AU57)</f>
        <v>15</v>
      </c>
      <c r="AV39" s="266"/>
      <c r="AW39" s="267"/>
      <c r="AX39" s="267"/>
      <c r="AY39" s="267"/>
      <c r="AZ39" s="267"/>
      <c r="BA39" s="267"/>
      <c r="BB39" s="267"/>
      <c r="BC39" s="267"/>
      <c r="BD39" s="268"/>
      <c r="BE39" s="442"/>
      <c r="BF39" s="443"/>
      <c r="BG39" s="443"/>
      <c r="BH39" s="443"/>
      <c r="BI39" s="444"/>
      <c r="BJ39" s="60"/>
      <c r="BK39" s="60">
        <f>AI39+AN39+AS39</f>
        <v>702</v>
      </c>
      <c r="BL39" s="60">
        <f>Y39+AA39+AC39+AE39</f>
        <v>702</v>
      </c>
      <c r="BM39" s="60"/>
      <c r="BN39" s="60"/>
      <c r="BO39" s="60"/>
      <c r="BP39" s="60"/>
      <c r="BQ39" s="60"/>
      <c r="BR39" s="60"/>
      <c r="BS39" s="60"/>
      <c r="BT39" s="60"/>
    </row>
    <row r="40" spans="1:72" s="86" customFormat="1" ht="46.5" customHeight="1" x14ac:dyDescent="0.2">
      <c r="B40" s="63" t="s">
        <v>80</v>
      </c>
      <c r="C40" s="276" t="s">
        <v>243</v>
      </c>
      <c r="D40" s="276"/>
      <c r="E40" s="276"/>
      <c r="F40" s="276"/>
      <c r="G40" s="276"/>
      <c r="H40" s="276"/>
      <c r="I40" s="276"/>
      <c r="J40" s="276"/>
      <c r="K40" s="276"/>
      <c r="L40" s="276"/>
      <c r="M40" s="276"/>
      <c r="N40" s="276"/>
      <c r="O40" s="276"/>
      <c r="P40" s="277"/>
      <c r="Q40" s="274"/>
      <c r="R40" s="272"/>
      <c r="S40" s="272"/>
      <c r="T40" s="273"/>
      <c r="U40" s="274"/>
      <c r="V40" s="272"/>
      <c r="W40" s="272"/>
      <c r="X40" s="278"/>
      <c r="Y40" s="275"/>
      <c r="Z40" s="272"/>
      <c r="AA40" s="272"/>
      <c r="AB40" s="272"/>
      <c r="AC40" s="272"/>
      <c r="AD40" s="272"/>
      <c r="AE40" s="272"/>
      <c r="AF40" s="273"/>
      <c r="AG40" s="274"/>
      <c r="AH40" s="272"/>
      <c r="AI40" s="273"/>
      <c r="AJ40" s="275"/>
      <c r="AK40" s="105"/>
      <c r="AL40" s="275"/>
      <c r="AM40" s="272"/>
      <c r="AN40" s="272"/>
      <c r="AO40" s="272"/>
      <c r="AP40" s="102"/>
      <c r="AQ40" s="274"/>
      <c r="AR40" s="272"/>
      <c r="AS40" s="272"/>
      <c r="AT40" s="272"/>
      <c r="AU40" s="105"/>
      <c r="AV40" s="269"/>
      <c r="AW40" s="270"/>
      <c r="AX40" s="270"/>
      <c r="AY40" s="270"/>
      <c r="AZ40" s="270"/>
      <c r="BA40" s="270"/>
      <c r="BB40" s="270"/>
      <c r="BC40" s="270"/>
      <c r="BD40" s="271"/>
      <c r="BE40" s="434"/>
      <c r="BF40" s="435"/>
      <c r="BG40" s="435"/>
      <c r="BH40" s="435"/>
      <c r="BI40" s="436"/>
      <c r="BJ40" s="60"/>
      <c r="BK40" s="60">
        <f t="shared" ref="BK40:BK64" si="0">AI40+AN40+AS40</f>
        <v>0</v>
      </c>
      <c r="BL40" s="60">
        <f t="shared" ref="BL40:BL58" si="1">Y40+AA40+AC40+AE40</f>
        <v>0</v>
      </c>
      <c r="BM40" s="60"/>
      <c r="BN40" s="60"/>
      <c r="BO40" s="60"/>
      <c r="BP40" s="60"/>
      <c r="BQ40" s="60"/>
      <c r="BR40" s="60"/>
      <c r="BS40" s="60"/>
      <c r="BT40" s="60"/>
    </row>
    <row r="41" spans="1:72" ht="30" customHeight="1" x14ac:dyDescent="0.2">
      <c r="B41" s="88" t="s">
        <v>42</v>
      </c>
      <c r="C41" s="246" t="s">
        <v>240</v>
      </c>
      <c r="D41" s="246"/>
      <c r="E41" s="246"/>
      <c r="F41" s="246"/>
      <c r="G41" s="246"/>
      <c r="H41" s="246"/>
      <c r="I41" s="246"/>
      <c r="J41" s="246"/>
      <c r="K41" s="246"/>
      <c r="L41" s="246"/>
      <c r="M41" s="246"/>
      <c r="N41" s="246"/>
      <c r="O41" s="246"/>
      <c r="P41" s="247"/>
      <c r="Q41" s="221">
        <v>3</v>
      </c>
      <c r="R41" s="222"/>
      <c r="S41" s="222"/>
      <c r="T41" s="223"/>
      <c r="U41" s="221">
        <v>206</v>
      </c>
      <c r="V41" s="222"/>
      <c r="W41" s="222">
        <v>72</v>
      </c>
      <c r="X41" s="224"/>
      <c r="Y41" s="225">
        <v>36</v>
      </c>
      <c r="Z41" s="222"/>
      <c r="AA41" s="222"/>
      <c r="AB41" s="222"/>
      <c r="AC41" s="222">
        <v>36</v>
      </c>
      <c r="AD41" s="222"/>
      <c r="AE41" s="222"/>
      <c r="AF41" s="223"/>
      <c r="AG41" s="221"/>
      <c r="AH41" s="222"/>
      <c r="AI41" s="222"/>
      <c r="AJ41" s="222"/>
      <c r="AK41" s="110"/>
      <c r="AL41" s="225"/>
      <c r="AM41" s="222"/>
      <c r="AN41" s="222"/>
      <c r="AO41" s="222"/>
      <c r="AP41" s="109"/>
      <c r="AQ41" s="221">
        <v>206</v>
      </c>
      <c r="AR41" s="222"/>
      <c r="AS41" s="222">
        <v>72</v>
      </c>
      <c r="AT41" s="222"/>
      <c r="AU41" s="110">
        <v>6</v>
      </c>
      <c r="AV41" s="243" t="s">
        <v>63</v>
      </c>
      <c r="AW41" s="244"/>
      <c r="AX41" s="244"/>
      <c r="AY41" s="244"/>
      <c r="AZ41" s="244"/>
      <c r="BA41" s="244"/>
      <c r="BB41" s="244"/>
      <c r="BC41" s="244"/>
      <c r="BD41" s="245"/>
      <c r="BE41" s="279" t="s">
        <v>126</v>
      </c>
      <c r="BF41" s="248"/>
      <c r="BG41" s="248"/>
      <c r="BH41" s="248"/>
      <c r="BI41" s="281"/>
      <c r="BJ41" s="24"/>
      <c r="BK41" s="60">
        <f t="shared" si="0"/>
        <v>72</v>
      </c>
      <c r="BL41" s="60">
        <f t="shared" si="1"/>
        <v>72</v>
      </c>
      <c r="BM41" s="24"/>
      <c r="BN41" s="24"/>
      <c r="BO41" s="24"/>
      <c r="BP41" s="24"/>
      <c r="BQ41" s="24"/>
      <c r="BR41" s="24"/>
      <c r="BS41" s="24"/>
      <c r="BT41" s="24"/>
    </row>
    <row r="42" spans="1:72" ht="30" customHeight="1" x14ac:dyDescent="0.2">
      <c r="B42" s="88" t="s">
        <v>43</v>
      </c>
      <c r="C42" s="247" t="s">
        <v>241</v>
      </c>
      <c r="D42" s="280"/>
      <c r="E42" s="280"/>
      <c r="F42" s="280"/>
      <c r="G42" s="280"/>
      <c r="H42" s="280"/>
      <c r="I42" s="280"/>
      <c r="J42" s="280"/>
      <c r="K42" s="280"/>
      <c r="L42" s="280"/>
      <c r="M42" s="280"/>
      <c r="N42" s="280"/>
      <c r="O42" s="280"/>
      <c r="P42" s="280"/>
      <c r="Q42" s="279">
        <v>2</v>
      </c>
      <c r="R42" s="225"/>
      <c r="S42" s="223">
        <v>1</v>
      </c>
      <c r="T42" s="248"/>
      <c r="U42" s="279">
        <v>210</v>
      </c>
      <c r="V42" s="225"/>
      <c r="W42" s="223">
        <f>AI42+AN42+AS42</f>
        <v>108</v>
      </c>
      <c r="X42" s="281"/>
      <c r="Y42" s="248">
        <v>54</v>
      </c>
      <c r="Z42" s="225"/>
      <c r="AA42" s="223"/>
      <c r="AB42" s="225"/>
      <c r="AC42" s="223">
        <v>54</v>
      </c>
      <c r="AD42" s="225"/>
      <c r="AE42" s="223"/>
      <c r="AF42" s="248"/>
      <c r="AG42" s="279">
        <v>108</v>
      </c>
      <c r="AH42" s="225"/>
      <c r="AI42" s="223">
        <v>54</v>
      </c>
      <c r="AJ42" s="225"/>
      <c r="AK42" s="126">
        <v>3</v>
      </c>
      <c r="AL42" s="248">
        <v>102</v>
      </c>
      <c r="AM42" s="225"/>
      <c r="AN42" s="223">
        <v>54</v>
      </c>
      <c r="AO42" s="225"/>
      <c r="AP42" s="125">
        <v>3</v>
      </c>
      <c r="AQ42" s="279"/>
      <c r="AR42" s="225"/>
      <c r="AS42" s="223"/>
      <c r="AT42" s="225"/>
      <c r="AU42" s="126"/>
      <c r="AV42" s="243" t="s">
        <v>155</v>
      </c>
      <c r="AW42" s="244"/>
      <c r="AX42" s="244"/>
      <c r="AY42" s="244"/>
      <c r="AZ42" s="244"/>
      <c r="BA42" s="244"/>
      <c r="BB42" s="244"/>
      <c r="BC42" s="244"/>
      <c r="BD42" s="245"/>
      <c r="BE42" s="279" t="s">
        <v>130</v>
      </c>
      <c r="BF42" s="248"/>
      <c r="BG42" s="248"/>
      <c r="BH42" s="248"/>
      <c r="BI42" s="281"/>
      <c r="BJ42" s="24"/>
      <c r="BK42" s="60">
        <f t="shared" si="0"/>
        <v>108</v>
      </c>
      <c r="BL42" s="60">
        <f t="shared" si="1"/>
        <v>108</v>
      </c>
      <c r="BM42" s="24"/>
      <c r="BN42" s="24"/>
      <c r="BO42" s="24"/>
      <c r="BP42" s="24"/>
      <c r="BQ42" s="24"/>
      <c r="BR42" s="24"/>
      <c r="BS42" s="24"/>
      <c r="BT42" s="24"/>
    </row>
    <row r="43" spans="1:72" ht="33" customHeight="1" x14ac:dyDescent="0.2">
      <c r="B43" s="87" t="s">
        <v>75</v>
      </c>
      <c r="C43" s="219" t="s">
        <v>242</v>
      </c>
      <c r="D43" s="219"/>
      <c r="E43" s="219"/>
      <c r="F43" s="219"/>
      <c r="G43" s="219"/>
      <c r="H43" s="219"/>
      <c r="I43" s="219"/>
      <c r="J43" s="219"/>
      <c r="K43" s="219"/>
      <c r="L43" s="219"/>
      <c r="M43" s="219"/>
      <c r="N43" s="219"/>
      <c r="O43" s="219"/>
      <c r="P43" s="220"/>
      <c r="Q43" s="221"/>
      <c r="R43" s="222"/>
      <c r="S43" s="222"/>
      <c r="T43" s="223"/>
      <c r="U43" s="221"/>
      <c r="V43" s="222"/>
      <c r="W43" s="222"/>
      <c r="X43" s="224"/>
      <c r="Y43" s="225"/>
      <c r="Z43" s="222"/>
      <c r="AA43" s="222"/>
      <c r="AB43" s="222"/>
      <c r="AC43" s="222"/>
      <c r="AD43" s="222"/>
      <c r="AE43" s="222"/>
      <c r="AF43" s="223"/>
      <c r="AG43" s="221"/>
      <c r="AH43" s="222"/>
      <c r="AI43" s="222"/>
      <c r="AJ43" s="222"/>
      <c r="AK43" s="126"/>
      <c r="AL43" s="225"/>
      <c r="AM43" s="222"/>
      <c r="AN43" s="222"/>
      <c r="AO43" s="222"/>
      <c r="AP43" s="125"/>
      <c r="AQ43" s="221"/>
      <c r="AR43" s="222"/>
      <c r="AS43" s="222"/>
      <c r="AT43" s="222"/>
      <c r="AU43" s="126"/>
      <c r="AV43" s="243"/>
      <c r="AW43" s="244"/>
      <c r="AX43" s="244"/>
      <c r="AY43" s="244"/>
      <c r="AZ43" s="244"/>
      <c r="BA43" s="244"/>
      <c r="BB43" s="244"/>
      <c r="BC43" s="244"/>
      <c r="BD43" s="245"/>
      <c r="BE43" s="279"/>
      <c r="BF43" s="248"/>
      <c r="BG43" s="248"/>
      <c r="BH43" s="248"/>
      <c r="BI43" s="281"/>
      <c r="BJ43" s="24"/>
      <c r="BK43" s="60">
        <f t="shared" si="0"/>
        <v>0</v>
      </c>
      <c r="BL43" s="60">
        <f t="shared" si="1"/>
        <v>0</v>
      </c>
      <c r="BM43" s="24"/>
      <c r="BN43" s="24"/>
      <c r="BO43" s="24"/>
      <c r="BP43" s="24"/>
      <c r="BQ43" s="24"/>
      <c r="BR43" s="24"/>
      <c r="BS43" s="24"/>
      <c r="BT43" s="24"/>
    </row>
    <row r="44" spans="1:72" ht="33" customHeight="1" x14ac:dyDescent="0.2">
      <c r="B44" s="88" t="s">
        <v>76</v>
      </c>
      <c r="C44" s="246" t="s">
        <v>246</v>
      </c>
      <c r="D44" s="246"/>
      <c r="E44" s="246"/>
      <c r="F44" s="246"/>
      <c r="G44" s="246"/>
      <c r="H44" s="246"/>
      <c r="I44" s="246"/>
      <c r="J44" s="246"/>
      <c r="K44" s="246"/>
      <c r="L44" s="246"/>
      <c r="M44" s="246"/>
      <c r="N44" s="246"/>
      <c r="O44" s="246"/>
      <c r="P44" s="247"/>
      <c r="Q44" s="221"/>
      <c r="R44" s="222"/>
      <c r="S44" s="222">
        <v>1</v>
      </c>
      <c r="T44" s="223"/>
      <c r="U44" s="221">
        <v>108</v>
      </c>
      <c r="V44" s="222"/>
      <c r="W44" s="222">
        <v>60</v>
      </c>
      <c r="X44" s="224"/>
      <c r="Y44" s="225">
        <v>30</v>
      </c>
      <c r="Z44" s="222"/>
      <c r="AA44" s="222">
        <v>30</v>
      </c>
      <c r="AB44" s="222"/>
      <c r="AC44" s="222"/>
      <c r="AD44" s="222"/>
      <c r="AE44" s="222"/>
      <c r="AF44" s="223"/>
      <c r="AG44" s="221">
        <v>108</v>
      </c>
      <c r="AH44" s="222"/>
      <c r="AI44" s="222">
        <v>60</v>
      </c>
      <c r="AJ44" s="222"/>
      <c r="AK44" s="126">
        <v>3</v>
      </c>
      <c r="AL44" s="225"/>
      <c r="AM44" s="222"/>
      <c r="AN44" s="222"/>
      <c r="AO44" s="222"/>
      <c r="AP44" s="125"/>
      <c r="AQ44" s="221"/>
      <c r="AR44" s="222"/>
      <c r="AS44" s="222"/>
      <c r="AT44" s="222"/>
      <c r="AU44" s="126"/>
      <c r="AV44" s="243" t="s">
        <v>65</v>
      </c>
      <c r="AW44" s="244"/>
      <c r="AX44" s="244"/>
      <c r="AY44" s="244"/>
      <c r="AZ44" s="244"/>
      <c r="BA44" s="244"/>
      <c r="BB44" s="244"/>
      <c r="BC44" s="244"/>
      <c r="BD44" s="245"/>
      <c r="BE44" s="279" t="s">
        <v>126</v>
      </c>
      <c r="BF44" s="248"/>
      <c r="BG44" s="248"/>
      <c r="BH44" s="248"/>
      <c r="BI44" s="281"/>
      <c r="BJ44" s="24"/>
      <c r="BK44" s="60">
        <f t="shared" si="0"/>
        <v>60</v>
      </c>
      <c r="BL44" s="60">
        <f t="shared" si="1"/>
        <v>60</v>
      </c>
      <c r="BM44" s="24"/>
      <c r="BN44" s="24"/>
      <c r="BO44" s="24"/>
      <c r="BP44" s="24"/>
      <c r="BQ44" s="24"/>
      <c r="BR44" s="24"/>
      <c r="BS44" s="24"/>
      <c r="BT44" s="24"/>
    </row>
    <row r="45" spans="1:72" ht="48" customHeight="1" x14ac:dyDescent="0.2">
      <c r="B45" s="88" t="s">
        <v>77</v>
      </c>
      <c r="C45" s="246" t="s">
        <v>247</v>
      </c>
      <c r="D45" s="246"/>
      <c r="E45" s="246"/>
      <c r="F45" s="246"/>
      <c r="G45" s="246"/>
      <c r="H45" s="246"/>
      <c r="I45" s="246"/>
      <c r="J45" s="246"/>
      <c r="K45" s="246"/>
      <c r="L45" s="246"/>
      <c r="M45" s="246"/>
      <c r="N45" s="246"/>
      <c r="O45" s="246"/>
      <c r="P45" s="247"/>
      <c r="Q45" s="221"/>
      <c r="R45" s="222"/>
      <c r="S45" s="222">
        <v>1</v>
      </c>
      <c r="T45" s="223"/>
      <c r="U45" s="221">
        <f>AG45+AL45+AQ45</f>
        <v>102</v>
      </c>
      <c r="V45" s="222"/>
      <c r="W45" s="222">
        <v>54</v>
      </c>
      <c r="X45" s="224"/>
      <c r="Y45" s="225">
        <v>36</v>
      </c>
      <c r="Z45" s="222"/>
      <c r="AA45" s="222"/>
      <c r="AB45" s="222"/>
      <c r="AC45" s="222">
        <v>18</v>
      </c>
      <c r="AD45" s="222"/>
      <c r="AE45" s="222"/>
      <c r="AF45" s="223"/>
      <c r="AG45" s="279">
        <v>102</v>
      </c>
      <c r="AH45" s="225"/>
      <c r="AI45" s="223">
        <v>54</v>
      </c>
      <c r="AJ45" s="225"/>
      <c r="AK45" s="126">
        <v>3</v>
      </c>
      <c r="AL45" s="221"/>
      <c r="AM45" s="222"/>
      <c r="AN45" s="222"/>
      <c r="AO45" s="222"/>
      <c r="AP45" s="126"/>
      <c r="AQ45" s="221"/>
      <c r="AR45" s="222"/>
      <c r="AS45" s="222"/>
      <c r="AT45" s="222"/>
      <c r="AU45" s="126"/>
      <c r="AV45" s="243" t="s">
        <v>66</v>
      </c>
      <c r="AW45" s="244"/>
      <c r="AX45" s="244"/>
      <c r="AY45" s="244"/>
      <c r="AZ45" s="244"/>
      <c r="BA45" s="244"/>
      <c r="BB45" s="244"/>
      <c r="BC45" s="244"/>
      <c r="BD45" s="245"/>
      <c r="BE45" s="279" t="s">
        <v>126</v>
      </c>
      <c r="BF45" s="248"/>
      <c r="BG45" s="248"/>
      <c r="BH45" s="248"/>
      <c r="BI45" s="281"/>
      <c r="BJ45" s="24"/>
      <c r="BK45" s="60">
        <f t="shared" si="0"/>
        <v>54</v>
      </c>
      <c r="BL45" s="60">
        <f t="shared" si="1"/>
        <v>54</v>
      </c>
      <c r="BM45" s="24"/>
      <c r="BN45" s="24"/>
      <c r="BO45" s="24"/>
      <c r="BP45" s="24"/>
      <c r="BQ45" s="24"/>
      <c r="BR45" s="24"/>
      <c r="BS45" s="24"/>
      <c r="BT45" s="24"/>
    </row>
    <row r="46" spans="1:72" ht="45" customHeight="1" x14ac:dyDescent="0.2">
      <c r="B46" s="87" t="s">
        <v>37</v>
      </c>
      <c r="C46" s="219" t="s">
        <v>248</v>
      </c>
      <c r="D46" s="219"/>
      <c r="E46" s="219"/>
      <c r="F46" s="219"/>
      <c r="G46" s="219"/>
      <c r="H46" s="219"/>
      <c r="I46" s="219"/>
      <c r="J46" s="219"/>
      <c r="K46" s="219"/>
      <c r="L46" s="219"/>
      <c r="M46" s="219"/>
      <c r="N46" s="219"/>
      <c r="O46" s="219"/>
      <c r="P46" s="220"/>
      <c r="Q46" s="221"/>
      <c r="R46" s="222"/>
      <c r="S46" s="222"/>
      <c r="T46" s="223"/>
      <c r="U46" s="221"/>
      <c r="V46" s="222"/>
      <c r="W46" s="222"/>
      <c r="X46" s="224"/>
      <c r="Y46" s="225"/>
      <c r="Z46" s="222"/>
      <c r="AA46" s="222"/>
      <c r="AB46" s="222"/>
      <c r="AC46" s="222"/>
      <c r="AD46" s="222"/>
      <c r="AE46" s="222"/>
      <c r="AF46" s="223"/>
      <c r="AG46" s="221"/>
      <c r="AH46" s="222"/>
      <c r="AI46" s="222"/>
      <c r="AJ46" s="222"/>
      <c r="AK46" s="126"/>
      <c r="AL46" s="225"/>
      <c r="AM46" s="222"/>
      <c r="AN46" s="222"/>
      <c r="AO46" s="222"/>
      <c r="AP46" s="125"/>
      <c r="AQ46" s="221"/>
      <c r="AR46" s="222"/>
      <c r="AS46" s="222"/>
      <c r="AT46" s="222"/>
      <c r="AU46" s="126"/>
      <c r="AV46" s="243"/>
      <c r="AW46" s="244"/>
      <c r="AX46" s="244"/>
      <c r="AY46" s="244"/>
      <c r="AZ46" s="244"/>
      <c r="BA46" s="244"/>
      <c r="BB46" s="244"/>
      <c r="BC46" s="244"/>
      <c r="BD46" s="245"/>
      <c r="BE46" s="279"/>
      <c r="BF46" s="248"/>
      <c r="BG46" s="248"/>
      <c r="BH46" s="248"/>
      <c r="BI46" s="281"/>
      <c r="BJ46" s="24"/>
      <c r="BK46" s="60">
        <f t="shared" si="0"/>
        <v>0</v>
      </c>
      <c r="BL46" s="60">
        <f t="shared" si="1"/>
        <v>0</v>
      </c>
      <c r="BM46" s="24"/>
      <c r="BN46" s="24"/>
      <c r="BO46" s="24"/>
      <c r="BP46" s="24"/>
      <c r="BQ46" s="24"/>
      <c r="BR46" s="24"/>
      <c r="BS46" s="24"/>
      <c r="BT46" s="24"/>
    </row>
    <row r="47" spans="1:72" s="55" customFormat="1" ht="31.5" customHeight="1" x14ac:dyDescent="0.2">
      <c r="A47" s="86"/>
      <c r="B47" s="88" t="s">
        <v>38</v>
      </c>
      <c r="C47" s="246" t="s">
        <v>249</v>
      </c>
      <c r="D47" s="246"/>
      <c r="E47" s="246"/>
      <c r="F47" s="246"/>
      <c r="G47" s="246"/>
      <c r="H47" s="246"/>
      <c r="I47" s="246"/>
      <c r="J47" s="246"/>
      <c r="K47" s="246"/>
      <c r="L47" s="246"/>
      <c r="M47" s="246"/>
      <c r="N47" s="246"/>
      <c r="O47" s="246"/>
      <c r="P47" s="247"/>
      <c r="Q47" s="221">
        <v>1</v>
      </c>
      <c r="R47" s="222"/>
      <c r="S47" s="222"/>
      <c r="T47" s="223"/>
      <c r="U47" s="221">
        <v>108</v>
      </c>
      <c r="V47" s="222"/>
      <c r="W47" s="222">
        <v>54</v>
      </c>
      <c r="X47" s="224"/>
      <c r="Y47" s="225">
        <v>36</v>
      </c>
      <c r="Z47" s="222"/>
      <c r="AA47" s="222"/>
      <c r="AB47" s="222"/>
      <c r="AC47" s="222">
        <v>18</v>
      </c>
      <c r="AD47" s="222"/>
      <c r="AE47" s="222"/>
      <c r="AF47" s="223"/>
      <c r="AG47" s="221">
        <v>108</v>
      </c>
      <c r="AH47" s="222"/>
      <c r="AI47" s="222">
        <v>54</v>
      </c>
      <c r="AJ47" s="222"/>
      <c r="AK47" s="126">
        <v>3</v>
      </c>
      <c r="AL47" s="279"/>
      <c r="AM47" s="225"/>
      <c r="AN47" s="223"/>
      <c r="AO47" s="225"/>
      <c r="AP47" s="125"/>
      <c r="AQ47" s="221"/>
      <c r="AR47" s="222"/>
      <c r="AS47" s="222"/>
      <c r="AT47" s="222"/>
      <c r="AU47" s="126"/>
      <c r="AV47" s="243" t="s">
        <v>146</v>
      </c>
      <c r="AW47" s="244"/>
      <c r="AX47" s="244"/>
      <c r="AY47" s="244"/>
      <c r="AZ47" s="244"/>
      <c r="BA47" s="244"/>
      <c r="BB47" s="244"/>
      <c r="BC47" s="244"/>
      <c r="BD47" s="245"/>
      <c r="BE47" s="279" t="s">
        <v>126</v>
      </c>
      <c r="BF47" s="248"/>
      <c r="BG47" s="248"/>
      <c r="BH47" s="248"/>
      <c r="BI47" s="281"/>
      <c r="BJ47" s="58"/>
      <c r="BK47" s="60">
        <f t="shared" si="0"/>
        <v>54</v>
      </c>
      <c r="BL47" s="60">
        <f t="shared" si="1"/>
        <v>54</v>
      </c>
      <c r="BM47" s="58"/>
      <c r="BN47" s="58"/>
      <c r="BO47" s="58"/>
      <c r="BP47" s="58"/>
      <c r="BQ47" s="58"/>
      <c r="BR47" s="58"/>
      <c r="BS47" s="58"/>
      <c r="BT47" s="58"/>
    </row>
    <row r="48" spans="1:72" ht="46.5" customHeight="1" x14ac:dyDescent="0.2">
      <c r="A48" s="86"/>
      <c r="B48" s="88" t="s">
        <v>74</v>
      </c>
      <c r="C48" s="247" t="s">
        <v>250</v>
      </c>
      <c r="D48" s="280"/>
      <c r="E48" s="280"/>
      <c r="F48" s="280"/>
      <c r="G48" s="280"/>
      <c r="H48" s="280"/>
      <c r="I48" s="280"/>
      <c r="J48" s="280"/>
      <c r="K48" s="280"/>
      <c r="L48" s="280"/>
      <c r="M48" s="280"/>
      <c r="N48" s="280"/>
      <c r="O48" s="280"/>
      <c r="P48" s="280"/>
      <c r="Q48" s="279">
        <v>2</v>
      </c>
      <c r="R48" s="225"/>
      <c r="S48" s="223"/>
      <c r="T48" s="248"/>
      <c r="U48" s="221">
        <v>102</v>
      </c>
      <c r="V48" s="222"/>
      <c r="W48" s="222">
        <v>54</v>
      </c>
      <c r="X48" s="224"/>
      <c r="Y48" s="248">
        <v>28</v>
      </c>
      <c r="Z48" s="225"/>
      <c r="AA48" s="223"/>
      <c r="AB48" s="225"/>
      <c r="AC48" s="223">
        <v>26</v>
      </c>
      <c r="AD48" s="225"/>
      <c r="AE48" s="223"/>
      <c r="AF48" s="248"/>
      <c r="AG48" s="279"/>
      <c r="AH48" s="225"/>
      <c r="AI48" s="223"/>
      <c r="AJ48" s="225"/>
      <c r="AK48" s="126"/>
      <c r="AL48" s="225">
        <v>102</v>
      </c>
      <c r="AM48" s="222"/>
      <c r="AN48" s="222">
        <v>54</v>
      </c>
      <c r="AO48" s="222"/>
      <c r="AP48" s="126">
        <v>3</v>
      </c>
      <c r="AQ48" s="225"/>
      <c r="AR48" s="222"/>
      <c r="AS48" s="222"/>
      <c r="AT48" s="222"/>
      <c r="AU48" s="125"/>
      <c r="AV48" s="243" t="s">
        <v>68</v>
      </c>
      <c r="AW48" s="244"/>
      <c r="AX48" s="244"/>
      <c r="AY48" s="244"/>
      <c r="AZ48" s="244"/>
      <c r="BA48" s="244"/>
      <c r="BB48" s="244"/>
      <c r="BC48" s="244"/>
      <c r="BD48" s="245"/>
      <c r="BE48" s="279" t="s">
        <v>131</v>
      </c>
      <c r="BF48" s="248"/>
      <c r="BG48" s="248"/>
      <c r="BH48" s="248"/>
      <c r="BI48" s="281"/>
      <c r="BJ48" s="24"/>
      <c r="BK48" s="60">
        <f t="shared" si="0"/>
        <v>54</v>
      </c>
      <c r="BL48" s="60">
        <f t="shared" si="1"/>
        <v>54</v>
      </c>
      <c r="BM48" s="24"/>
      <c r="BN48" s="24"/>
      <c r="BO48" s="24"/>
      <c r="BP48" s="24"/>
      <c r="BQ48" s="24"/>
      <c r="BR48" s="24"/>
      <c r="BS48" s="24"/>
      <c r="BT48" s="24"/>
    </row>
    <row r="49" spans="1:72" s="56" customFormat="1" ht="46.9" customHeight="1" x14ac:dyDescent="0.2">
      <c r="A49" s="69"/>
      <c r="B49" s="87" t="s">
        <v>81</v>
      </c>
      <c r="C49" s="219" t="s">
        <v>251</v>
      </c>
      <c r="D49" s="246"/>
      <c r="E49" s="246"/>
      <c r="F49" s="246"/>
      <c r="G49" s="246"/>
      <c r="H49" s="246"/>
      <c r="I49" s="246"/>
      <c r="J49" s="246"/>
      <c r="K49" s="246"/>
      <c r="L49" s="246"/>
      <c r="M49" s="246"/>
      <c r="N49" s="246"/>
      <c r="O49" s="246"/>
      <c r="P49" s="247"/>
      <c r="Q49" s="221"/>
      <c r="R49" s="222"/>
      <c r="S49" s="222">
        <v>2</v>
      </c>
      <c r="T49" s="223"/>
      <c r="U49" s="221">
        <f>AG49+AL49+AQ49</f>
        <v>102</v>
      </c>
      <c r="V49" s="222"/>
      <c r="W49" s="222">
        <v>54</v>
      </c>
      <c r="X49" s="224"/>
      <c r="Y49" s="225">
        <v>34</v>
      </c>
      <c r="Z49" s="222"/>
      <c r="AA49" s="222"/>
      <c r="AB49" s="222"/>
      <c r="AC49" s="222">
        <v>20</v>
      </c>
      <c r="AD49" s="222"/>
      <c r="AE49" s="222"/>
      <c r="AF49" s="223"/>
      <c r="AG49" s="221"/>
      <c r="AH49" s="222"/>
      <c r="AI49" s="222"/>
      <c r="AJ49" s="222"/>
      <c r="AK49" s="126"/>
      <c r="AL49" s="225">
        <v>102</v>
      </c>
      <c r="AM49" s="222"/>
      <c r="AN49" s="222">
        <v>54</v>
      </c>
      <c r="AO49" s="222"/>
      <c r="AP49" s="125">
        <v>3</v>
      </c>
      <c r="AQ49" s="221"/>
      <c r="AR49" s="222"/>
      <c r="AS49" s="222"/>
      <c r="AT49" s="222"/>
      <c r="AU49" s="126"/>
      <c r="AV49" s="243" t="s">
        <v>69</v>
      </c>
      <c r="AW49" s="244"/>
      <c r="AX49" s="244"/>
      <c r="AY49" s="244"/>
      <c r="AZ49" s="244"/>
      <c r="BA49" s="244"/>
      <c r="BB49" s="244"/>
      <c r="BC49" s="244"/>
      <c r="BD49" s="245"/>
      <c r="BE49" s="279" t="s">
        <v>131</v>
      </c>
      <c r="BF49" s="248"/>
      <c r="BG49" s="248"/>
      <c r="BH49" s="248"/>
      <c r="BI49" s="281"/>
      <c r="BJ49" s="57"/>
      <c r="BK49" s="60">
        <f t="shared" si="0"/>
        <v>54</v>
      </c>
      <c r="BL49" s="60">
        <f t="shared" si="1"/>
        <v>54</v>
      </c>
      <c r="BM49" s="58"/>
      <c r="BN49" s="58"/>
      <c r="BO49" s="58"/>
      <c r="BP49" s="58"/>
      <c r="BQ49" s="58"/>
      <c r="BR49" s="58"/>
      <c r="BS49" s="58"/>
      <c r="BT49" s="58"/>
    </row>
    <row r="50" spans="1:72" ht="45.75" customHeight="1" x14ac:dyDescent="0.2">
      <c r="A50" s="86"/>
      <c r="B50" s="87" t="s">
        <v>82</v>
      </c>
      <c r="C50" s="219" t="s">
        <v>252</v>
      </c>
      <c r="D50" s="219"/>
      <c r="E50" s="219"/>
      <c r="F50" s="219"/>
      <c r="G50" s="219"/>
      <c r="H50" s="219"/>
      <c r="I50" s="219"/>
      <c r="J50" s="219"/>
      <c r="K50" s="219"/>
      <c r="L50" s="219"/>
      <c r="M50" s="219"/>
      <c r="N50" s="219"/>
      <c r="O50" s="219"/>
      <c r="P50" s="220"/>
      <c r="Q50" s="221"/>
      <c r="R50" s="222"/>
      <c r="S50" s="222"/>
      <c r="T50" s="223"/>
      <c r="U50" s="221"/>
      <c r="V50" s="222"/>
      <c r="W50" s="222"/>
      <c r="X50" s="224"/>
      <c r="Y50" s="225"/>
      <c r="Z50" s="222"/>
      <c r="AA50" s="222"/>
      <c r="AB50" s="222"/>
      <c r="AC50" s="222"/>
      <c r="AD50" s="222"/>
      <c r="AE50" s="222"/>
      <c r="AF50" s="223"/>
      <c r="AG50" s="221"/>
      <c r="AH50" s="222"/>
      <c r="AI50" s="222"/>
      <c r="AJ50" s="222"/>
      <c r="AK50" s="126"/>
      <c r="AL50" s="225"/>
      <c r="AM50" s="222"/>
      <c r="AN50" s="222"/>
      <c r="AO50" s="222"/>
      <c r="AP50" s="125"/>
      <c r="AQ50" s="221"/>
      <c r="AR50" s="222"/>
      <c r="AS50" s="222"/>
      <c r="AT50" s="222"/>
      <c r="AU50" s="126"/>
      <c r="AV50" s="243"/>
      <c r="AW50" s="244"/>
      <c r="AX50" s="244"/>
      <c r="AY50" s="244"/>
      <c r="AZ50" s="244"/>
      <c r="BA50" s="244"/>
      <c r="BB50" s="244"/>
      <c r="BC50" s="244"/>
      <c r="BD50" s="245"/>
      <c r="BE50" s="279"/>
      <c r="BF50" s="248"/>
      <c r="BG50" s="248"/>
      <c r="BH50" s="248"/>
      <c r="BI50" s="281"/>
      <c r="BJ50" s="24"/>
      <c r="BK50" s="60">
        <f t="shared" si="0"/>
        <v>0</v>
      </c>
      <c r="BL50" s="60">
        <f t="shared" si="1"/>
        <v>0</v>
      </c>
      <c r="BM50" s="24"/>
      <c r="BN50" s="24"/>
      <c r="BO50" s="24"/>
      <c r="BP50" s="24"/>
      <c r="BQ50" s="24"/>
      <c r="BR50" s="24"/>
      <c r="BS50" s="24"/>
      <c r="BT50" s="24"/>
    </row>
    <row r="51" spans="1:72" ht="30.75" customHeight="1" x14ac:dyDescent="0.2">
      <c r="B51" s="88" t="s">
        <v>83</v>
      </c>
      <c r="C51" s="246" t="s">
        <v>253</v>
      </c>
      <c r="D51" s="246"/>
      <c r="E51" s="246"/>
      <c r="F51" s="246"/>
      <c r="G51" s="246"/>
      <c r="H51" s="246"/>
      <c r="I51" s="246"/>
      <c r="J51" s="246"/>
      <c r="K51" s="246"/>
      <c r="L51" s="246"/>
      <c r="M51" s="246"/>
      <c r="N51" s="246"/>
      <c r="O51" s="246"/>
      <c r="P51" s="247"/>
      <c r="Q51" s="221"/>
      <c r="R51" s="222"/>
      <c r="S51" s="222">
        <v>3</v>
      </c>
      <c r="T51" s="223"/>
      <c r="U51" s="221">
        <v>108</v>
      </c>
      <c r="V51" s="222"/>
      <c r="W51" s="223">
        <v>54</v>
      </c>
      <c r="X51" s="281"/>
      <c r="Y51" s="225">
        <v>42</v>
      </c>
      <c r="Z51" s="222"/>
      <c r="AA51" s="222"/>
      <c r="AB51" s="222"/>
      <c r="AC51" s="222">
        <v>12</v>
      </c>
      <c r="AD51" s="222"/>
      <c r="AE51" s="222"/>
      <c r="AF51" s="223"/>
      <c r="AG51" s="221"/>
      <c r="AH51" s="222"/>
      <c r="AI51" s="222"/>
      <c r="AJ51" s="222"/>
      <c r="AK51" s="126"/>
      <c r="AL51" s="225"/>
      <c r="AM51" s="222"/>
      <c r="AN51" s="222"/>
      <c r="AO51" s="222"/>
      <c r="AP51" s="125"/>
      <c r="AQ51" s="221">
        <v>108</v>
      </c>
      <c r="AR51" s="222"/>
      <c r="AS51" s="222">
        <v>54</v>
      </c>
      <c r="AT51" s="222"/>
      <c r="AU51" s="126">
        <v>3</v>
      </c>
      <c r="AV51" s="243" t="s">
        <v>147</v>
      </c>
      <c r="AW51" s="244"/>
      <c r="AX51" s="244"/>
      <c r="AY51" s="244"/>
      <c r="AZ51" s="244"/>
      <c r="BA51" s="244"/>
      <c r="BB51" s="244"/>
      <c r="BC51" s="244"/>
      <c r="BD51" s="245"/>
      <c r="BE51" s="279" t="s">
        <v>126</v>
      </c>
      <c r="BF51" s="248"/>
      <c r="BG51" s="248"/>
      <c r="BH51" s="248"/>
      <c r="BI51" s="281"/>
      <c r="BJ51" s="24"/>
      <c r="BK51" s="60">
        <f t="shared" si="0"/>
        <v>54</v>
      </c>
      <c r="BL51" s="60">
        <f t="shared" si="1"/>
        <v>54</v>
      </c>
      <c r="BM51" s="24"/>
      <c r="BN51" s="24"/>
      <c r="BO51" s="24"/>
      <c r="BP51" s="24"/>
      <c r="BQ51" s="25"/>
      <c r="BR51" s="24"/>
      <c r="BS51" s="24"/>
      <c r="BT51" s="24"/>
    </row>
    <row r="52" spans="1:72" ht="30.75" customHeight="1" x14ac:dyDescent="0.2">
      <c r="B52" s="88" t="s">
        <v>84</v>
      </c>
      <c r="C52" s="246" t="s">
        <v>238</v>
      </c>
      <c r="D52" s="246"/>
      <c r="E52" s="246"/>
      <c r="F52" s="246"/>
      <c r="G52" s="246"/>
      <c r="H52" s="246"/>
      <c r="I52" s="246"/>
      <c r="J52" s="246"/>
      <c r="K52" s="246"/>
      <c r="L52" s="246"/>
      <c r="M52" s="246"/>
      <c r="N52" s="246"/>
      <c r="O52" s="246"/>
      <c r="P52" s="247"/>
      <c r="Q52" s="221"/>
      <c r="R52" s="222"/>
      <c r="S52" s="222">
        <v>2</v>
      </c>
      <c r="T52" s="223"/>
      <c r="U52" s="221">
        <f>AG52+AL52+AQ52</f>
        <v>202</v>
      </c>
      <c r="V52" s="222"/>
      <c r="W52" s="222"/>
      <c r="X52" s="224"/>
      <c r="Y52" s="225"/>
      <c r="Z52" s="222"/>
      <c r="AA52" s="222"/>
      <c r="AB52" s="222"/>
      <c r="AC52" s="222"/>
      <c r="AD52" s="222"/>
      <c r="AE52" s="222"/>
      <c r="AF52" s="223"/>
      <c r="AG52" s="221"/>
      <c r="AH52" s="222"/>
      <c r="AI52" s="222"/>
      <c r="AJ52" s="222"/>
      <c r="AK52" s="126"/>
      <c r="AL52" s="225">
        <v>202</v>
      </c>
      <c r="AM52" s="222"/>
      <c r="AN52" s="222"/>
      <c r="AO52" s="222"/>
      <c r="AP52" s="125">
        <v>6</v>
      </c>
      <c r="AQ52" s="221"/>
      <c r="AR52" s="222"/>
      <c r="AS52" s="222"/>
      <c r="AT52" s="222"/>
      <c r="AU52" s="126"/>
      <c r="AV52" s="243" t="s">
        <v>164</v>
      </c>
      <c r="AW52" s="244"/>
      <c r="AX52" s="244"/>
      <c r="AY52" s="244"/>
      <c r="AZ52" s="244"/>
      <c r="BA52" s="244"/>
      <c r="BB52" s="244"/>
      <c r="BC52" s="244"/>
      <c r="BD52" s="245"/>
      <c r="BE52" s="279" t="s">
        <v>131</v>
      </c>
      <c r="BF52" s="248"/>
      <c r="BG52" s="248"/>
      <c r="BH52" s="248"/>
      <c r="BI52" s="281"/>
      <c r="BJ52" s="24"/>
      <c r="BK52" s="60">
        <f t="shared" si="0"/>
        <v>0</v>
      </c>
      <c r="BL52" s="60">
        <f t="shared" si="1"/>
        <v>0</v>
      </c>
      <c r="BM52" s="24"/>
      <c r="BN52" s="24"/>
      <c r="BO52" s="24"/>
      <c r="BP52" s="24"/>
      <c r="BQ52" s="24"/>
      <c r="BR52" s="24"/>
      <c r="BS52" s="24"/>
      <c r="BT52" s="24"/>
    </row>
    <row r="53" spans="1:72" ht="35.25" customHeight="1" x14ac:dyDescent="0.2">
      <c r="B53" s="87" t="s">
        <v>93</v>
      </c>
      <c r="C53" s="282" t="s">
        <v>254</v>
      </c>
      <c r="D53" s="282"/>
      <c r="E53" s="282"/>
      <c r="F53" s="282"/>
      <c r="G53" s="282"/>
      <c r="H53" s="282"/>
      <c r="I53" s="282"/>
      <c r="J53" s="282"/>
      <c r="K53" s="282"/>
      <c r="L53" s="282"/>
      <c r="M53" s="282"/>
      <c r="N53" s="282"/>
      <c r="O53" s="282"/>
      <c r="P53" s="283"/>
      <c r="Q53" s="221"/>
      <c r="R53" s="222"/>
      <c r="S53" s="222"/>
      <c r="T53" s="223"/>
      <c r="U53" s="284"/>
      <c r="V53" s="285"/>
      <c r="W53" s="285"/>
      <c r="X53" s="286"/>
      <c r="Y53" s="287"/>
      <c r="Z53" s="285"/>
      <c r="AA53" s="285"/>
      <c r="AB53" s="285"/>
      <c r="AC53" s="285"/>
      <c r="AD53" s="285"/>
      <c r="AE53" s="285"/>
      <c r="AF53" s="288"/>
      <c r="AG53" s="284"/>
      <c r="AH53" s="285"/>
      <c r="AI53" s="285"/>
      <c r="AJ53" s="285"/>
      <c r="AK53" s="130"/>
      <c r="AL53" s="287"/>
      <c r="AM53" s="285"/>
      <c r="AN53" s="285"/>
      <c r="AO53" s="285"/>
      <c r="AP53" s="131"/>
      <c r="AQ53" s="284"/>
      <c r="AR53" s="285"/>
      <c r="AS53" s="285"/>
      <c r="AT53" s="285"/>
      <c r="AU53" s="130"/>
      <c r="AV53" s="243"/>
      <c r="AW53" s="244"/>
      <c r="AX53" s="244"/>
      <c r="AY53" s="244"/>
      <c r="AZ53" s="244"/>
      <c r="BA53" s="244"/>
      <c r="BB53" s="244"/>
      <c r="BC53" s="244"/>
      <c r="BD53" s="245"/>
      <c r="BE53" s="279"/>
      <c r="BF53" s="248"/>
      <c r="BG53" s="248"/>
      <c r="BH53" s="248"/>
      <c r="BI53" s="281"/>
      <c r="BJ53" s="24"/>
      <c r="BK53" s="60">
        <f t="shared" si="0"/>
        <v>0</v>
      </c>
      <c r="BL53" s="60">
        <f t="shared" si="1"/>
        <v>0</v>
      </c>
      <c r="BM53" s="24"/>
      <c r="BN53" s="24"/>
      <c r="BO53" s="24"/>
      <c r="BP53" s="24"/>
      <c r="BQ53" s="24"/>
      <c r="BR53" s="24"/>
      <c r="BS53" s="24"/>
      <c r="BT53" s="24"/>
    </row>
    <row r="54" spans="1:72" s="40" customFormat="1" ht="47.25" customHeight="1" x14ac:dyDescent="0.2">
      <c r="B54" s="88" t="s">
        <v>94</v>
      </c>
      <c r="C54" s="246" t="s">
        <v>255</v>
      </c>
      <c r="D54" s="246"/>
      <c r="E54" s="246"/>
      <c r="F54" s="246"/>
      <c r="G54" s="246"/>
      <c r="H54" s="246"/>
      <c r="I54" s="246"/>
      <c r="J54" s="246"/>
      <c r="K54" s="246"/>
      <c r="L54" s="246"/>
      <c r="M54" s="246"/>
      <c r="N54" s="246"/>
      <c r="O54" s="246"/>
      <c r="P54" s="247"/>
      <c r="Q54" s="221"/>
      <c r="R54" s="222"/>
      <c r="S54" s="222">
        <v>2</v>
      </c>
      <c r="T54" s="223"/>
      <c r="U54" s="221">
        <f>AG54+AL54+AQ54</f>
        <v>94</v>
      </c>
      <c r="V54" s="222"/>
      <c r="W54" s="222">
        <f t="shared" ref="W54:W57" si="2">AI54+AN54+AS54</f>
        <v>48</v>
      </c>
      <c r="X54" s="224"/>
      <c r="Y54" s="225">
        <v>26</v>
      </c>
      <c r="Z54" s="222"/>
      <c r="AA54" s="222"/>
      <c r="AB54" s="222"/>
      <c r="AC54" s="222">
        <v>22</v>
      </c>
      <c r="AD54" s="222"/>
      <c r="AE54" s="222"/>
      <c r="AF54" s="223"/>
      <c r="AG54" s="221"/>
      <c r="AH54" s="222"/>
      <c r="AI54" s="222"/>
      <c r="AJ54" s="222"/>
      <c r="AK54" s="126"/>
      <c r="AL54" s="225">
        <v>94</v>
      </c>
      <c r="AM54" s="222"/>
      <c r="AN54" s="222">
        <v>48</v>
      </c>
      <c r="AO54" s="222"/>
      <c r="AP54" s="125">
        <v>3</v>
      </c>
      <c r="AQ54" s="221"/>
      <c r="AR54" s="222"/>
      <c r="AS54" s="222"/>
      <c r="AT54" s="222"/>
      <c r="AU54" s="126"/>
      <c r="AV54" s="243" t="s">
        <v>148</v>
      </c>
      <c r="AW54" s="244"/>
      <c r="AX54" s="244"/>
      <c r="AY54" s="244"/>
      <c r="AZ54" s="244"/>
      <c r="BA54" s="244"/>
      <c r="BB54" s="244"/>
      <c r="BC54" s="244"/>
      <c r="BD54" s="245"/>
      <c r="BE54" s="279" t="s">
        <v>131</v>
      </c>
      <c r="BF54" s="248"/>
      <c r="BG54" s="248"/>
      <c r="BH54" s="248"/>
      <c r="BI54" s="281"/>
      <c r="BJ54" s="42"/>
      <c r="BK54" s="60">
        <f t="shared" si="0"/>
        <v>48</v>
      </c>
      <c r="BL54" s="60">
        <f t="shared" si="1"/>
        <v>48</v>
      </c>
      <c r="BM54" s="42"/>
      <c r="BN54" s="42"/>
      <c r="BO54" s="42"/>
      <c r="BP54" s="42"/>
      <c r="BQ54" s="42"/>
      <c r="BR54" s="42"/>
      <c r="BS54" s="42"/>
      <c r="BT54" s="42"/>
    </row>
    <row r="55" spans="1:72" ht="45.75" customHeight="1" x14ac:dyDescent="0.2">
      <c r="B55" s="88" t="s">
        <v>95</v>
      </c>
      <c r="C55" s="246" t="s">
        <v>256</v>
      </c>
      <c r="D55" s="246"/>
      <c r="E55" s="246"/>
      <c r="F55" s="246"/>
      <c r="G55" s="246"/>
      <c r="H55" s="246"/>
      <c r="I55" s="246"/>
      <c r="J55" s="246"/>
      <c r="K55" s="246"/>
      <c r="L55" s="246"/>
      <c r="M55" s="246"/>
      <c r="N55" s="246"/>
      <c r="O55" s="246"/>
      <c r="P55" s="247"/>
      <c r="Q55" s="221">
        <v>2</v>
      </c>
      <c r="R55" s="222"/>
      <c r="S55" s="222"/>
      <c r="T55" s="223"/>
      <c r="U55" s="221">
        <f>AG55+AL55+AQ55</f>
        <v>94</v>
      </c>
      <c r="V55" s="222"/>
      <c r="W55" s="222">
        <f t="shared" si="2"/>
        <v>48</v>
      </c>
      <c r="X55" s="224"/>
      <c r="Y55" s="225">
        <v>26</v>
      </c>
      <c r="Z55" s="222"/>
      <c r="AA55" s="222"/>
      <c r="AB55" s="222"/>
      <c r="AC55" s="222">
        <v>22</v>
      </c>
      <c r="AD55" s="222"/>
      <c r="AE55" s="222"/>
      <c r="AF55" s="223"/>
      <c r="AG55" s="221"/>
      <c r="AH55" s="222"/>
      <c r="AI55" s="222"/>
      <c r="AJ55" s="222"/>
      <c r="AK55" s="126"/>
      <c r="AL55" s="225">
        <v>94</v>
      </c>
      <c r="AM55" s="222"/>
      <c r="AN55" s="222">
        <v>48</v>
      </c>
      <c r="AO55" s="222"/>
      <c r="AP55" s="125">
        <v>3</v>
      </c>
      <c r="AQ55" s="221"/>
      <c r="AR55" s="222"/>
      <c r="AS55" s="222"/>
      <c r="AT55" s="222"/>
      <c r="AU55" s="126"/>
      <c r="AV55" s="243" t="s">
        <v>165</v>
      </c>
      <c r="AW55" s="244"/>
      <c r="AX55" s="244"/>
      <c r="AY55" s="244"/>
      <c r="AZ55" s="244"/>
      <c r="BA55" s="244"/>
      <c r="BB55" s="244"/>
      <c r="BC55" s="244"/>
      <c r="BD55" s="245"/>
      <c r="BE55" s="279" t="s">
        <v>126</v>
      </c>
      <c r="BF55" s="248"/>
      <c r="BG55" s="248"/>
      <c r="BH55" s="248"/>
      <c r="BI55" s="281"/>
      <c r="BJ55" s="24"/>
      <c r="BK55" s="60">
        <f t="shared" si="0"/>
        <v>48</v>
      </c>
      <c r="BL55" s="60">
        <f t="shared" si="1"/>
        <v>48</v>
      </c>
      <c r="BM55" s="24"/>
      <c r="BN55" s="24"/>
      <c r="BO55" s="24"/>
      <c r="BP55" s="24"/>
      <c r="BQ55" s="24"/>
      <c r="BR55" s="24"/>
      <c r="BS55" s="24"/>
      <c r="BT55" s="24"/>
    </row>
    <row r="56" spans="1:72" ht="72" customHeight="1" x14ac:dyDescent="0.2">
      <c r="B56" s="88" t="s">
        <v>96</v>
      </c>
      <c r="C56" s="246" t="s">
        <v>257</v>
      </c>
      <c r="D56" s="246"/>
      <c r="E56" s="246"/>
      <c r="F56" s="246"/>
      <c r="G56" s="246"/>
      <c r="H56" s="246"/>
      <c r="I56" s="246"/>
      <c r="J56" s="246"/>
      <c r="K56" s="246"/>
      <c r="L56" s="246"/>
      <c r="M56" s="246"/>
      <c r="N56" s="246"/>
      <c r="O56" s="246"/>
      <c r="P56" s="247"/>
      <c r="Q56" s="221"/>
      <c r="R56" s="222"/>
      <c r="S56" s="222">
        <v>3</v>
      </c>
      <c r="T56" s="223"/>
      <c r="U56" s="221">
        <f>AG56+AL56+AQ56</f>
        <v>94</v>
      </c>
      <c r="V56" s="222"/>
      <c r="W56" s="222">
        <f t="shared" si="2"/>
        <v>48</v>
      </c>
      <c r="X56" s="224"/>
      <c r="Y56" s="225">
        <v>26</v>
      </c>
      <c r="Z56" s="222"/>
      <c r="AA56" s="223"/>
      <c r="AB56" s="225"/>
      <c r="AC56" s="222">
        <v>22</v>
      </c>
      <c r="AD56" s="222"/>
      <c r="AE56" s="222"/>
      <c r="AF56" s="223"/>
      <c r="AG56" s="221"/>
      <c r="AH56" s="222"/>
      <c r="AI56" s="222"/>
      <c r="AJ56" s="222"/>
      <c r="AK56" s="126"/>
      <c r="AL56" s="225"/>
      <c r="AM56" s="222"/>
      <c r="AN56" s="222"/>
      <c r="AO56" s="222"/>
      <c r="AP56" s="126"/>
      <c r="AQ56" s="225">
        <v>94</v>
      </c>
      <c r="AR56" s="222"/>
      <c r="AS56" s="222">
        <v>48</v>
      </c>
      <c r="AT56" s="222"/>
      <c r="AU56" s="125">
        <v>3</v>
      </c>
      <c r="AV56" s="243" t="s">
        <v>149</v>
      </c>
      <c r="AW56" s="244"/>
      <c r="AX56" s="244"/>
      <c r="AY56" s="244"/>
      <c r="AZ56" s="244"/>
      <c r="BA56" s="244"/>
      <c r="BB56" s="244"/>
      <c r="BC56" s="244"/>
      <c r="BD56" s="245"/>
      <c r="BE56" s="279" t="s">
        <v>131</v>
      </c>
      <c r="BF56" s="248"/>
      <c r="BG56" s="248"/>
      <c r="BH56" s="248"/>
      <c r="BI56" s="281"/>
      <c r="BJ56" s="24"/>
      <c r="BK56" s="60">
        <f t="shared" si="0"/>
        <v>48</v>
      </c>
      <c r="BL56" s="60">
        <f t="shared" si="1"/>
        <v>48</v>
      </c>
      <c r="BM56" s="24"/>
      <c r="BN56" s="24"/>
      <c r="BO56" s="24"/>
      <c r="BP56" s="24"/>
      <c r="BQ56" s="24"/>
      <c r="BR56" s="24"/>
      <c r="BS56" s="24"/>
      <c r="BT56" s="24"/>
    </row>
    <row r="57" spans="1:72" ht="51" customHeight="1" thickBot="1" x14ac:dyDescent="0.25">
      <c r="B57" s="88" t="s">
        <v>97</v>
      </c>
      <c r="C57" s="246" t="s">
        <v>258</v>
      </c>
      <c r="D57" s="246"/>
      <c r="E57" s="246"/>
      <c r="F57" s="246"/>
      <c r="G57" s="246"/>
      <c r="H57" s="246"/>
      <c r="I57" s="246"/>
      <c r="J57" s="246"/>
      <c r="K57" s="246"/>
      <c r="L57" s="246"/>
      <c r="M57" s="246"/>
      <c r="N57" s="246"/>
      <c r="O57" s="246"/>
      <c r="P57" s="247"/>
      <c r="Q57" s="221"/>
      <c r="R57" s="222"/>
      <c r="S57" s="222">
        <v>3</v>
      </c>
      <c r="T57" s="223"/>
      <c r="U57" s="221">
        <f>AG57+AL57+AQ57</f>
        <v>94</v>
      </c>
      <c r="V57" s="222"/>
      <c r="W57" s="222">
        <f t="shared" si="2"/>
        <v>48</v>
      </c>
      <c r="X57" s="224"/>
      <c r="Y57" s="225">
        <v>26</v>
      </c>
      <c r="Z57" s="222"/>
      <c r="AA57" s="222"/>
      <c r="AB57" s="222"/>
      <c r="AC57" s="222">
        <v>22</v>
      </c>
      <c r="AD57" s="222"/>
      <c r="AE57" s="222"/>
      <c r="AF57" s="223"/>
      <c r="AG57" s="221"/>
      <c r="AH57" s="222"/>
      <c r="AI57" s="222"/>
      <c r="AJ57" s="222"/>
      <c r="AK57" s="126"/>
      <c r="AL57" s="225"/>
      <c r="AM57" s="222"/>
      <c r="AN57" s="222"/>
      <c r="AO57" s="222"/>
      <c r="AP57" s="125"/>
      <c r="AQ57" s="221">
        <v>94</v>
      </c>
      <c r="AR57" s="222"/>
      <c r="AS57" s="222">
        <v>48</v>
      </c>
      <c r="AT57" s="222"/>
      <c r="AU57" s="126">
        <v>3</v>
      </c>
      <c r="AV57" s="243" t="s">
        <v>168</v>
      </c>
      <c r="AW57" s="244"/>
      <c r="AX57" s="244"/>
      <c r="AY57" s="244"/>
      <c r="AZ57" s="244"/>
      <c r="BA57" s="244"/>
      <c r="BB57" s="244"/>
      <c r="BC57" s="244"/>
      <c r="BD57" s="245"/>
      <c r="BE57" s="331" t="s">
        <v>154</v>
      </c>
      <c r="BF57" s="332"/>
      <c r="BG57" s="332"/>
      <c r="BH57" s="332"/>
      <c r="BI57" s="333"/>
      <c r="BJ57" s="24"/>
      <c r="BK57" s="60">
        <f t="shared" si="0"/>
        <v>48</v>
      </c>
      <c r="BL57" s="60">
        <f t="shared" si="1"/>
        <v>48</v>
      </c>
      <c r="BM57" s="24"/>
      <c r="BN57" s="24"/>
      <c r="BO57" s="24"/>
      <c r="BP57" s="24"/>
      <c r="BQ57" s="24"/>
      <c r="BR57" s="24"/>
      <c r="BS57" s="24"/>
      <c r="BT57" s="24"/>
    </row>
    <row r="58" spans="1:72" ht="29.25" customHeight="1" thickBot="1" x14ac:dyDescent="0.25">
      <c r="B58" s="89" t="s">
        <v>108</v>
      </c>
      <c r="C58" s="259" t="s">
        <v>259</v>
      </c>
      <c r="D58" s="259"/>
      <c r="E58" s="259"/>
      <c r="F58" s="259"/>
      <c r="G58" s="259"/>
      <c r="H58" s="259"/>
      <c r="I58" s="259"/>
      <c r="J58" s="259"/>
      <c r="K58" s="259"/>
      <c r="L58" s="259"/>
      <c r="M58" s="259"/>
      <c r="N58" s="259"/>
      <c r="O58" s="259"/>
      <c r="P58" s="260"/>
      <c r="Q58" s="294"/>
      <c r="R58" s="293"/>
      <c r="S58" s="293"/>
      <c r="T58" s="295"/>
      <c r="U58" s="261" t="s">
        <v>140</v>
      </c>
      <c r="V58" s="262"/>
      <c r="W58" s="262" t="s">
        <v>141</v>
      </c>
      <c r="X58" s="264"/>
      <c r="Y58" s="265" t="s">
        <v>142</v>
      </c>
      <c r="Z58" s="262"/>
      <c r="AA58" s="262"/>
      <c r="AB58" s="262"/>
      <c r="AC58" s="262"/>
      <c r="AD58" s="262"/>
      <c r="AE58" s="262" t="s">
        <v>143</v>
      </c>
      <c r="AF58" s="263"/>
      <c r="AG58" s="261" t="s">
        <v>140</v>
      </c>
      <c r="AH58" s="262"/>
      <c r="AI58" s="262" t="s">
        <v>141</v>
      </c>
      <c r="AJ58" s="262"/>
      <c r="AK58" s="129" t="s">
        <v>78</v>
      </c>
      <c r="AL58" s="292"/>
      <c r="AM58" s="293"/>
      <c r="AN58" s="293"/>
      <c r="AO58" s="293"/>
      <c r="AP58" s="132"/>
      <c r="AQ58" s="294"/>
      <c r="AR58" s="293"/>
      <c r="AS58" s="293"/>
      <c r="AT58" s="293"/>
      <c r="AU58" s="133"/>
      <c r="AV58" s="289"/>
      <c r="AW58" s="290"/>
      <c r="AX58" s="290"/>
      <c r="AY58" s="290"/>
      <c r="AZ58" s="290"/>
      <c r="BA58" s="290"/>
      <c r="BB58" s="290"/>
      <c r="BC58" s="290"/>
      <c r="BD58" s="291"/>
      <c r="BE58" s="301"/>
      <c r="BF58" s="302"/>
      <c r="BG58" s="302"/>
      <c r="BH58" s="302"/>
      <c r="BI58" s="303"/>
      <c r="BJ58" s="24"/>
      <c r="BK58" s="60" t="e">
        <f t="shared" si="0"/>
        <v>#VALUE!</v>
      </c>
      <c r="BL58" s="60" t="e">
        <f t="shared" si="1"/>
        <v>#VALUE!</v>
      </c>
      <c r="BM58" s="24"/>
      <c r="BN58" s="24"/>
      <c r="BO58" s="24"/>
      <c r="BP58" s="24"/>
      <c r="BQ58" s="24"/>
      <c r="BR58" s="24"/>
      <c r="BS58" s="24"/>
      <c r="BT58" s="24"/>
    </row>
    <row r="59" spans="1:72" ht="27.75" customHeight="1" thickBot="1" x14ac:dyDescent="0.25">
      <c r="B59" s="90" t="s">
        <v>109</v>
      </c>
      <c r="C59" s="296" t="s">
        <v>260</v>
      </c>
      <c r="D59" s="296"/>
      <c r="E59" s="296"/>
      <c r="F59" s="296"/>
      <c r="G59" s="296"/>
      <c r="H59" s="296"/>
      <c r="I59" s="296"/>
      <c r="J59" s="296"/>
      <c r="K59" s="296"/>
      <c r="L59" s="296"/>
      <c r="M59" s="296"/>
      <c r="N59" s="296"/>
      <c r="O59" s="296"/>
      <c r="P59" s="297"/>
      <c r="Q59" s="254"/>
      <c r="R59" s="252"/>
      <c r="S59" s="252" t="s">
        <v>55</v>
      </c>
      <c r="T59" s="253"/>
      <c r="U59" s="254" t="s">
        <v>140</v>
      </c>
      <c r="V59" s="252"/>
      <c r="W59" s="252" t="s">
        <v>141</v>
      </c>
      <c r="X59" s="258"/>
      <c r="Y59" s="255" t="s">
        <v>142</v>
      </c>
      <c r="Z59" s="252"/>
      <c r="AA59" s="252"/>
      <c r="AB59" s="252"/>
      <c r="AC59" s="252"/>
      <c r="AD59" s="252"/>
      <c r="AE59" s="252" t="s">
        <v>143</v>
      </c>
      <c r="AF59" s="253"/>
      <c r="AG59" s="254" t="s">
        <v>140</v>
      </c>
      <c r="AH59" s="252"/>
      <c r="AI59" s="252" t="s">
        <v>141</v>
      </c>
      <c r="AJ59" s="252"/>
      <c r="AK59" s="128" t="s">
        <v>78</v>
      </c>
      <c r="AL59" s="255"/>
      <c r="AM59" s="252"/>
      <c r="AN59" s="252"/>
      <c r="AO59" s="252"/>
      <c r="AP59" s="127"/>
      <c r="AQ59" s="254"/>
      <c r="AR59" s="252"/>
      <c r="AS59" s="252"/>
      <c r="AT59" s="252"/>
      <c r="AU59" s="128"/>
      <c r="AV59" s="298" t="s">
        <v>163</v>
      </c>
      <c r="AW59" s="299"/>
      <c r="AX59" s="299"/>
      <c r="AY59" s="299"/>
      <c r="AZ59" s="299"/>
      <c r="BA59" s="299"/>
      <c r="BB59" s="299"/>
      <c r="BC59" s="299"/>
      <c r="BD59" s="300"/>
      <c r="BE59" s="301" t="s">
        <v>144</v>
      </c>
      <c r="BF59" s="302"/>
      <c r="BG59" s="302"/>
      <c r="BH59" s="302"/>
      <c r="BI59" s="303"/>
      <c r="BJ59" s="24"/>
      <c r="BK59" s="60"/>
      <c r="BL59" s="24"/>
      <c r="BM59" s="24"/>
      <c r="BN59" s="24"/>
      <c r="BO59" s="24"/>
      <c r="BP59" s="24"/>
      <c r="BQ59" s="24"/>
      <c r="BR59" s="24"/>
      <c r="BS59" s="24"/>
      <c r="BT59" s="24"/>
    </row>
    <row r="60" spans="1:72" s="86" customFormat="1" ht="36.75" customHeight="1" thickBot="1" x14ac:dyDescent="0.25">
      <c r="B60" s="89" t="s">
        <v>110</v>
      </c>
      <c r="C60" s="306" t="s">
        <v>261</v>
      </c>
      <c r="D60" s="306"/>
      <c r="E60" s="306"/>
      <c r="F60" s="306"/>
      <c r="G60" s="306"/>
      <c r="H60" s="306"/>
      <c r="I60" s="306"/>
      <c r="J60" s="306"/>
      <c r="K60" s="306"/>
      <c r="L60" s="306"/>
      <c r="M60" s="306"/>
      <c r="N60" s="306"/>
      <c r="O60" s="306"/>
      <c r="P60" s="307"/>
      <c r="Q60" s="294"/>
      <c r="R60" s="293"/>
      <c r="S60" s="293"/>
      <c r="T60" s="295"/>
      <c r="U60" s="305" t="s">
        <v>135</v>
      </c>
      <c r="V60" s="265"/>
      <c r="W60" s="263" t="s">
        <v>136</v>
      </c>
      <c r="X60" s="304"/>
      <c r="Y60" s="308" t="s">
        <v>137</v>
      </c>
      <c r="Z60" s="265"/>
      <c r="AA60" s="263" t="s">
        <v>106</v>
      </c>
      <c r="AB60" s="265"/>
      <c r="AC60" s="263" t="s">
        <v>118</v>
      </c>
      <c r="AD60" s="265"/>
      <c r="AE60" s="263" t="s">
        <v>116</v>
      </c>
      <c r="AF60" s="304"/>
      <c r="AG60" s="305" t="s">
        <v>170</v>
      </c>
      <c r="AH60" s="265"/>
      <c r="AI60" s="263" t="s">
        <v>171</v>
      </c>
      <c r="AJ60" s="265"/>
      <c r="AK60" s="129" t="s">
        <v>172</v>
      </c>
      <c r="AL60" s="305" t="s">
        <v>117</v>
      </c>
      <c r="AM60" s="265"/>
      <c r="AN60" s="263" t="s">
        <v>118</v>
      </c>
      <c r="AO60" s="265"/>
      <c r="AP60" s="129" t="s">
        <v>119</v>
      </c>
      <c r="AQ60" s="305"/>
      <c r="AR60" s="265"/>
      <c r="AS60" s="263"/>
      <c r="AT60" s="265"/>
      <c r="AU60" s="129"/>
      <c r="AV60" s="301"/>
      <c r="AW60" s="302"/>
      <c r="AX60" s="302"/>
      <c r="AY60" s="302"/>
      <c r="AZ60" s="302"/>
      <c r="BA60" s="302"/>
      <c r="BB60" s="302"/>
      <c r="BC60" s="302"/>
      <c r="BD60" s="303"/>
      <c r="BE60" s="301"/>
      <c r="BF60" s="302"/>
      <c r="BG60" s="302"/>
      <c r="BH60" s="302"/>
      <c r="BI60" s="303"/>
      <c r="BJ60" s="60"/>
      <c r="BK60" s="60"/>
      <c r="BL60" s="60"/>
      <c r="BM60" s="60"/>
      <c r="BN60" s="60"/>
      <c r="BO60" s="60"/>
      <c r="BP60" s="60"/>
      <c r="BQ60" s="60"/>
      <c r="BR60" s="60"/>
      <c r="BS60" s="60"/>
      <c r="BT60" s="60"/>
    </row>
    <row r="61" spans="1:72" ht="33.75" customHeight="1" x14ac:dyDescent="0.2">
      <c r="B61" s="91" t="s">
        <v>111</v>
      </c>
      <c r="C61" s="309" t="s">
        <v>262</v>
      </c>
      <c r="D61" s="310"/>
      <c r="E61" s="310"/>
      <c r="F61" s="310"/>
      <c r="G61" s="310"/>
      <c r="H61" s="310"/>
      <c r="I61" s="310"/>
      <c r="J61" s="310"/>
      <c r="K61" s="310"/>
      <c r="L61" s="310"/>
      <c r="M61" s="310"/>
      <c r="N61" s="310"/>
      <c r="O61" s="310"/>
      <c r="P61" s="310"/>
      <c r="Q61" s="274" t="s">
        <v>55</v>
      </c>
      <c r="R61" s="272"/>
      <c r="S61" s="272"/>
      <c r="T61" s="273"/>
      <c r="U61" s="274" t="s">
        <v>114</v>
      </c>
      <c r="V61" s="272"/>
      <c r="W61" s="272" t="s">
        <v>56</v>
      </c>
      <c r="X61" s="278"/>
      <c r="Y61" s="275" t="s">
        <v>115</v>
      </c>
      <c r="Z61" s="272"/>
      <c r="AA61" s="272"/>
      <c r="AB61" s="272"/>
      <c r="AC61" s="317"/>
      <c r="AD61" s="318"/>
      <c r="AE61" s="272" t="s">
        <v>116</v>
      </c>
      <c r="AF61" s="273"/>
      <c r="AG61" s="319" t="s">
        <v>114</v>
      </c>
      <c r="AH61" s="320"/>
      <c r="AI61" s="320" t="s">
        <v>56</v>
      </c>
      <c r="AJ61" s="320"/>
      <c r="AK61" s="134" t="s">
        <v>78</v>
      </c>
      <c r="AL61" s="313"/>
      <c r="AM61" s="312"/>
      <c r="AN61" s="311"/>
      <c r="AO61" s="312"/>
      <c r="AP61" s="93"/>
      <c r="AQ61" s="313"/>
      <c r="AR61" s="312"/>
      <c r="AS61" s="311"/>
      <c r="AT61" s="312"/>
      <c r="AU61" s="93"/>
      <c r="AV61" s="314" t="s">
        <v>35</v>
      </c>
      <c r="AW61" s="315"/>
      <c r="AX61" s="315"/>
      <c r="AY61" s="315"/>
      <c r="AZ61" s="315"/>
      <c r="BA61" s="315"/>
      <c r="BB61" s="315"/>
      <c r="BC61" s="315"/>
      <c r="BD61" s="316"/>
      <c r="BE61" s="434" t="s">
        <v>132</v>
      </c>
      <c r="BF61" s="435"/>
      <c r="BG61" s="435"/>
      <c r="BH61" s="435"/>
      <c r="BI61" s="436"/>
      <c r="BJ61" s="24"/>
      <c r="BK61" s="60"/>
      <c r="BL61" s="24"/>
      <c r="BM61" s="24"/>
      <c r="BN61" s="24"/>
      <c r="BO61" s="24"/>
      <c r="BP61" s="24"/>
      <c r="BQ61" s="24"/>
      <c r="BR61" s="24"/>
      <c r="BS61" s="24"/>
      <c r="BT61" s="24"/>
    </row>
    <row r="62" spans="1:72" ht="35.25" customHeight="1" x14ac:dyDescent="0.2">
      <c r="B62" s="88" t="s">
        <v>112</v>
      </c>
      <c r="C62" s="247" t="s">
        <v>263</v>
      </c>
      <c r="D62" s="280"/>
      <c r="E62" s="280"/>
      <c r="F62" s="280"/>
      <c r="G62" s="280"/>
      <c r="H62" s="280"/>
      <c r="I62" s="280"/>
      <c r="J62" s="280"/>
      <c r="K62" s="280"/>
      <c r="L62" s="280"/>
      <c r="M62" s="280"/>
      <c r="N62" s="280"/>
      <c r="O62" s="280"/>
      <c r="P62" s="280"/>
      <c r="Q62" s="221" t="s">
        <v>54</v>
      </c>
      <c r="R62" s="222"/>
      <c r="S62" s="222"/>
      <c r="T62" s="223"/>
      <c r="U62" s="221" t="s">
        <v>117</v>
      </c>
      <c r="V62" s="222"/>
      <c r="W62" s="222" t="s">
        <v>118</v>
      </c>
      <c r="X62" s="224"/>
      <c r="Y62" s="225"/>
      <c r="Z62" s="222"/>
      <c r="AA62" s="222"/>
      <c r="AB62" s="222"/>
      <c r="AC62" s="222" t="s">
        <v>118</v>
      </c>
      <c r="AD62" s="222"/>
      <c r="AE62" s="222"/>
      <c r="AF62" s="223"/>
      <c r="AG62" s="279"/>
      <c r="AH62" s="225"/>
      <c r="AI62" s="223"/>
      <c r="AJ62" s="225"/>
      <c r="AK62" s="126"/>
      <c r="AL62" s="221" t="s">
        <v>117</v>
      </c>
      <c r="AM62" s="222"/>
      <c r="AN62" s="222" t="s">
        <v>118</v>
      </c>
      <c r="AO62" s="222"/>
      <c r="AP62" s="126" t="s">
        <v>119</v>
      </c>
      <c r="AQ62" s="221"/>
      <c r="AR62" s="222"/>
      <c r="AS62" s="222"/>
      <c r="AT62" s="222"/>
      <c r="AU62" s="126"/>
      <c r="AV62" s="279" t="s">
        <v>138</v>
      </c>
      <c r="AW62" s="248"/>
      <c r="AX62" s="248"/>
      <c r="AY62" s="248"/>
      <c r="AZ62" s="248"/>
      <c r="BA62" s="248"/>
      <c r="BB62" s="248"/>
      <c r="BC62" s="248"/>
      <c r="BD62" s="281"/>
      <c r="BE62" s="279" t="s">
        <v>145</v>
      </c>
      <c r="BF62" s="248"/>
      <c r="BG62" s="248"/>
      <c r="BH62" s="248"/>
      <c r="BI62" s="281"/>
      <c r="BJ62" s="24"/>
      <c r="BK62" s="60"/>
      <c r="BL62" s="24"/>
      <c r="BM62" s="24"/>
      <c r="BN62" s="24"/>
      <c r="BO62" s="24"/>
      <c r="BP62" s="24"/>
      <c r="BQ62" s="24"/>
      <c r="BR62" s="24"/>
      <c r="BS62" s="24"/>
      <c r="BT62" s="24"/>
    </row>
    <row r="63" spans="1:72" ht="36.75" customHeight="1" thickBot="1" x14ac:dyDescent="0.25">
      <c r="B63" s="92" t="s">
        <v>113</v>
      </c>
      <c r="C63" s="321" t="s">
        <v>264</v>
      </c>
      <c r="D63" s="322"/>
      <c r="E63" s="322"/>
      <c r="F63" s="322"/>
      <c r="G63" s="322"/>
      <c r="H63" s="322"/>
      <c r="I63" s="322"/>
      <c r="J63" s="322"/>
      <c r="K63" s="322"/>
      <c r="L63" s="322"/>
      <c r="M63" s="322"/>
      <c r="N63" s="322"/>
      <c r="O63" s="322"/>
      <c r="P63" s="322"/>
      <c r="Q63" s="323"/>
      <c r="R63" s="324"/>
      <c r="S63" s="324" t="s">
        <v>134</v>
      </c>
      <c r="T63" s="325"/>
      <c r="U63" s="323" t="s">
        <v>56</v>
      </c>
      <c r="V63" s="324"/>
      <c r="W63" s="324" t="s">
        <v>120</v>
      </c>
      <c r="X63" s="326"/>
      <c r="Y63" s="327" t="s">
        <v>121</v>
      </c>
      <c r="Z63" s="324"/>
      <c r="AA63" s="324" t="s">
        <v>106</v>
      </c>
      <c r="AB63" s="324"/>
      <c r="AC63" s="324"/>
      <c r="AD63" s="324"/>
      <c r="AE63" s="324"/>
      <c r="AF63" s="325"/>
      <c r="AG63" s="323" t="s">
        <v>56</v>
      </c>
      <c r="AH63" s="324"/>
      <c r="AI63" s="324" t="s">
        <v>120</v>
      </c>
      <c r="AJ63" s="324"/>
      <c r="AK63" s="101" t="s">
        <v>54</v>
      </c>
      <c r="AL63" s="334"/>
      <c r="AM63" s="330"/>
      <c r="AN63" s="329"/>
      <c r="AO63" s="330"/>
      <c r="AP63" s="103"/>
      <c r="AQ63" s="323"/>
      <c r="AR63" s="324"/>
      <c r="AS63" s="324"/>
      <c r="AT63" s="324"/>
      <c r="AU63" s="101"/>
      <c r="AV63" s="331" t="s">
        <v>36</v>
      </c>
      <c r="AW63" s="332"/>
      <c r="AX63" s="332"/>
      <c r="AY63" s="332"/>
      <c r="AZ63" s="332"/>
      <c r="BA63" s="332"/>
      <c r="BB63" s="332"/>
      <c r="BC63" s="332"/>
      <c r="BD63" s="333"/>
      <c r="BE63" s="331" t="s">
        <v>128</v>
      </c>
      <c r="BF63" s="332"/>
      <c r="BG63" s="332"/>
      <c r="BH63" s="332"/>
      <c r="BI63" s="333"/>
      <c r="BJ63" s="24"/>
      <c r="BK63" s="60"/>
      <c r="BL63" s="24"/>
      <c r="BM63" s="24"/>
      <c r="BN63" s="24"/>
      <c r="BO63" s="24"/>
      <c r="BP63" s="24"/>
      <c r="BQ63" s="24"/>
      <c r="BR63" s="24"/>
      <c r="BS63" s="24"/>
      <c r="BT63" s="24"/>
    </row>
    <row r="64" spans="1:72" ht="33" customHeight="1" x14ac:dyDescent="0.35">
      <c r="B64" s="346" t="s">
        <v>265</v>
      </c>
      <c r="C64" s="347"/>
      <c r="D64" s="347"/>
      <c r="E64" s="347"/>
      <c r="F64" s="347"/>
      <c r="G64" s="347"/>
      <c r="H64" s="347"/>
      <c r="I64" s="347"/>
      <c r="J64" s="347"/>
      <c r="K64" s="347"/>
      <c r="L64" s="347"/>
      <c r="M64" s="347"/>
      <c r="N64" s="347"/>
      <c r="O64" s="347"/>
      <c r="P64" s="347"/>
      <c r="Q64" s="347"/>
      <c r="R64" s="347"/>
      <c r="S64" s="347"/>
      <c r="T64" s="348"/>
      <c r="U64" s="344">
        <f>SUM(U30,U39)</f>
        <v>2610</v>
      </c>
      <c r="V64" s="328"/>
      <c r="W64" s="328">
        <f>SUM(W30,W39)</f>
        <v>1070</v>
      </c>
      <c r="X64" s="349"/>
      <c r="Y64" s="345">
        <f>Y30+Y39</f>
        <v>580</v>
      </c>
      <c r="Z64" s="328"/>
      <c r="AA64" s="345">
        <f>AA30+AA39</f>
        <v>30</v>
      </c>
      <c r="AB64" s="328"/>
      <c r="AC64" s="328">
        <f>AC30+AC39</f>
        <v>460</v>
      </c>
      <c r="AD64" s="328"/>
      <c r="AE64" s="272"/>
      <c r="AF64" s="273"/>
      <c r="AG64" s="344">
        <f>SUM(AG30,AG39)</f>
        <v>978</v>
      </c>
      <c r="AH64" s="328"/>
      <c r="AI64" s="328">
        <f>SUM(AI30,AI39)</f>
        <v>416</v>
      </c>
      <c r="AJ64" s="328"/>
      <c r="AK64" s="136">
        <f>SUM(AK30+AK39)</f>
        <v>27</v>
      </c>
      <c r="AL64" s="345">
        <f>SUM(AL30,AL39)</f>
        <v>1130</v>
      </c>
      <c r="AM64" s="328"/>
      <c r="AN64" s="328">
        <f>SUM(AN30,AN39)</f>
        <v>432</v>
      </c>
      <c r="AO64" s="328"/>
      <c r="AP64" s="94">
        <f>SUM(AP30+AP39)</f>
        <v>33</v>
      </c>
      <c r="AQ64" s="344">
        <f>SUM(AQ30,AQ39)</f>
        <v>502</v>
      </c>
      <c r="AR64" s="328"/>
      <c r="AS64" s="328">
        <f>SUM(AS30,AS39)</f>
        <v>222</v>
      </c>
      <c r="AT64" s="328"/>
      <c r="AU64" s="136">
        <f>SUM(AU30+AU39)</f>
        <v>15</v>
      </c>
      <c r="AV64" s="340"/>
      <c r="AW64" s="341"/>
      <c r="AX64" s="341"/>
      <c r="AY64" s="341"/>
      <c r="AZ64" s="341"/>
      <c r="BA64" s="341"/>
      <c r="BB64" s="341"/>
      <c r="BC64" s="341"/>
      <c r="BD64" s="342"/>
      <c r="BE64" s="442"/>
      <c r="BF64" s="443"/>
      <c r="BG64" s="443"/>
      <c r="BH64" s="443"/>
      <c r="BI64" s="444"/>
      <c r="BJ64" s="68">
        <f>Y64+AA64+AC64+AE64</f>
        <v>1070</v>
      </c>
      <c r="BK64" s="60">
        <f t="shared" si="0"/>
        <v>1070</v>
      </c>
      <c r="BL64" s="28">
        <f>AG64+AL64+AQ64</f>
        <v>2610</v>
      </c>
      <c r="BM64" s="65"/>
      <c r="BN64" s="28">
        <f>AK64+AU64+AP64+W70+AO70</f>
        <v>90</v>
      </c>
      <c r="BO64" s="65"/>
    </row>
    <row r="65" spans="2:76" ht="30" customHeight="1" x14ac:dyDescent="0.2">
      <c r="B65" s="343" t="s">
        <v>266</v>
      </c>
      <c r="C65" s="246"/>
      <c r="D65" s="246"/>
      <c r="E65" s="246"/>
      <c r="F65" s="246"/>
      <c r="G65" s="246"/>
      <c r="H65" s="246"/>
      <c r="I65" s="246"/>
      <c r="J65" s="246"/>
      <c r="K65" s="246"/>
      <c r="L65" s="246"/>
      <c r="M65" s="246"/>
      <c r="N65" s="246"/>
      <c r="O65" s="246"/>
      <c r="P65" s="246"/>
      <c r="Q65" s="246"/>
      <c r="R65" s="246"/>
      <c r="S65" s="246"/>
      <c r="T65" s="247"/>
      <c r="U65" s="221"/>
      <c r="V65" s="222"/>
      <c r="W65" s="222"/>
      <c r="X65" s="224"/>
      <c r="Y65" s="225"/>
      <c r="Z65" s="222"/>
      <c r="AA65" s="222"/>
      <c r="AB65" s="222"/>
      <c r="AC65" s="222"/>
      <c r="AD65" s="222"/>
      <c r="AE65" s="222"/>
      <c r="AF65" s="223"/>
      <c r="AG65" s="335">
        <f>AI64/18</f>
        <v>23.111111111111111</v>
      </c>
      <c r="AH65" s="336"/>
      <c r="AI65" s="336"/>
      <c r="AJ65" s="336"/>
      <c r="AK65" s="337"/>
      <c r="AL65" s="338">
        <f>AN64/18</f>
        <v>24</v>
      </c>
      <c r="AM65" s="336"/>
      <c r="AN65" s="336"/>
      <c r="AO65" s="336"/>
      <c r="AP65" s="339"/>
      <c r="AQ65" s="335">
        <f>AS64/10</f>
        <v>22.2</v>
      </c>
      <c r="AR65" s="336"/>
      <c r="AS65" s="336"/>
      <c r="AT65" s="336"/>
      <c r="AU65" s="337"/>
      <c r="AV65" s="221"/>
      <c r="AW65" s="222"/>
      <c r="AX65" s="222"/>
      <c r="AY65" s="222"/>
      <c r="AZ65" s="222"/>
      <c r="BA65" s="222"/>
      <c r="BB65" s="222"/>
      <c r="BC65" s="222"/>
      <c r="BD65" s="224"/>
      <c r="BE65" s="445"/>
      <c r="BF65" s="446"/>
      <c r="BG65" s="446"/>
      <c r="BH65" s="446"/>
      <c r="BI65" s="447"/>
    </row>
    <row r="66" spans="2:76" ht="30" customHeight="1" x14ac:dyDescent="0.2">
      <c r="B66" s="343" t="s">
        <v>2</v>
      </c>
      <c r="C66" s="246"/>
      <c r="D66" s="246"/>
      <c r="E66" s="246"/>
      <c r="F66" s="246"/>
      <c r="G66" s="246"/>
      <c r="H66" s="246"/>
      <c r="I66" s="246"/>
      <c r="J66" s="246"/>
      <c r="K66" s="246"/>
      <c r="L66" s="246"/>
      <c r="M66" s="246"/>
      <c r="N66" s="246"/>
      <c r="O66" s="246"/>
      <c r="P66" s="246"/>
      <c r="Q66" s="246"/>
      <c r="R66" s="246"/>
      <c r="S66" s="246"/>
      <c r="T66" s="247"/>
      <c r="U66" s="221">
        <f>SUM(AG66:AU66)</f>
        <v>10</v>
      </c>
      <c r="V66" s="222"/>
      <c r="W66" s="222"/>
      <c r="X66" s="224"/>
      <c r="Y66" s="225"/>
      <c r="Z66" s="222"/>
      <c r="AA66" s="222"/>
      <c r="AB66" s="222"/>
      <c r="AC66" s="222"/>
      <c r="AD66" s="222"/>
      <c r="AE66" s="222"/>
      <c r="AF66" s="223"/>
      <c r="AG66" s="221">
        <f>COUNTIF(Q31:R57,1)+1</f>
        <v>4</v>
      </c>
      <c r="AH66" s="222"/>
      <c r="AI66" s="222"/>
      <c r="AJ66" s="222"/>
      <c r="AK66" s="224"/>
      <c r="AL66" s="225">
        <f>COUNTIF(Q31:R57,2)+1</f>
        <v>5</v>
      </c>
      <c r="AM66" s="222"/>
      <c r="AN66" s="222"/>
      <c r="AO66" s="222"/>
      <c r="AP66" s="223"/>
      <c r="AQ66" s="221">
        <f>COUNTIF(Q31:R57,3)</f>
        <v>1</v>
      </c>
      <c r="AR66" s="222"/>
      <c r="AS66" s="222"/>
      <c r="AT66" s="222"/>
      <c r="AU66" s="224"/>
      <c r="AV66" s="221"/>
      <c r="AW66" s="222"/>
      <c r="AX66" s="222"/>
      <c r="AY66" s="222"/>
      <c r="AZ66" s="222"/>
      <c r="BA66" s="222"/>
      <c r="BB66" s="222"/>
      <c r="BC66" s="222"/>
      <c r="BD66" s="224"/>
      <c r="BE66" s="445"/>
      <c r="BF66" s="446"/>
      <c r="BG66" s="446"/>
      <c r="BH66" s="446"/>
      <c r="BI66" s="447"/>
    </row>
    <row r="67" spans="2:76" ht="30" customHeight="1" thickBot="1" x14ac:dyDescent="0.25">
      <c r="B67" s="350" t="s">
        <v>3</v>
      </c>
      <c r="C67" s="296"/>
      <c r="D67" s="296"/>
      <c r="E67" s="296"/>
      <c r="F67" s="296"/>
      <c r="G67" s="296"/>
      <c r="H67" s="296"/>
      <c r="I67" s="296"/>
      <c r="J67" s="296"/>
      <c r="K67" s="296"/>
      <c r="L67" s="296"/>
      <c r="M67" s="296"/>
      <c r="N67" s="296"/>
      <c r="O67" s="296"/>
      <c r="P67" s="296"/>
      <c r="Q67" s="296"/>
      <c r="R67" s="296"/>
      <c r="S67" s="296"/>
      <c r="T67" s="297"/>
      <c r="U67" s="323">
        <f>SUM(AG67:AU67)</f>
        <v>11</v>
      </c>
      <c r="V67" s="324"/>
      <c r="W67" s="324"/>
      <c r="X67" s="326"/>
      <c r="Y67" s="255"/>
      <c r="Z67" s="252"/>
      <c r="AA67" s="252"/>
      <c r="AB67" s="252"/>
      <c r="AC67" s="252"/>
      <c r="AD67" s="252"/>
      <c r="AE67" s="252"/>
      <c r="AF67" s="253"/>
      <c r="AG67" s="323">
        <f>COUNTIF(S31:T57,1)</f>
        <v>4</v>
      </c>
      <c r="AH67" s="324"/>
      <c r="AI67" s="324"/>
      <c r="AJ67" s="324"/>
      <c r="AK67" s="326"/>
      <c r="AL67" s="255">
        <f>COUNTIF(S31:T57,2)</f>
        <v>4</v>
      </c>
      <c r="AM67" s="252"/>
      <c r="AN67" s="252"/>
      <c r="AO67" s="252"/>
      <c r="AP67" s="253"/>
      <c r="AQ67" s="323">
        <f>COUNTIF(S31:T57,3)</f>
        <v>3</v>
      </c>
      <c r="AR67" s="324"/>
      <c r="AS67" s="324"/>
      <c r="AT67" s="324"/>
      <c r="AU67" s="326"/>
      <c r="AV67" s="254"/>
      <c r="AW67" s="252"/>
      <c r="AX67" s="252"/>
      <c r="AY67" s="252"/>
      <c r="AZ67" s="252"/>
      <c r="BA67" s="252"/>
      <c r="BB67" s="252"/>
      <c r="BC67" s="252"/>
      <c r="BD67" s="258"/>
      <c r="BE67" s="445"/>
      <c r="BF67" s="446"/>
      <c r="BG67" s="446"/>
      <c r="BH67" s="446"/>
      <c r="BI67" s="447"/>
    </row>
    <row r="68" spans="2:76" ht="45" customHeight="1" thickBot="1" x14ac:dyDescent="0.25">
      <c r="B68" s="351" t="s">
        <v>267</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3"/>
      <c r="AA68" s="351" t="s">
        <v>268</v>
      </c>
      <c r="AB68" s="352"/>
      <c r="AC68" s="352"/>
      <c r="AD68" s="352"/>
      <c r="AE68" s="352"/>
      <c r="AF68" s="352"/>
      <c r="AG68" s="352"/>
      <c r="AH68" s="352"/>
      <c r="AI68" s="352"/>
      <c r="AJ68" s="352"/>
      <c r="AK68" s="352"/>
      <c r="AL68" s="352"/>
      <c r="AM68" s="352"/>
      <c r="AN68" s="352"/>
      <c r="AO68" s="352"/>
      <c r="AP68" s="352"/>
      <c r="AQ68" s="352"/>
      <c r="AR68" s="352"/>
      <c r="AS68" s="352"/>
      <c r="AT68" s="352"/>
      <c r="AU68" s="354"/>
      <c r="AV68" s="448" t="s">
        <v>269</v>
      </c>
      <c r="AW68" s="449"/>
      <c r="AX68" s="449"/>
      <c r="AY68" s="449"/>
      <c r="AZ68" s="449"/>
      <c r="BA68" s="449"/>
      <c r="BB68" s="449"/>
      <c r="BC68" s="449"/>
      <c r="BD68" s="449"/>
      <c r="BE68" s="449"/>
      <c r="BF68" s="449"/>
      <c r="BG68" s="449"/>
      <c r="BH68" s="449"/>
      <c r="BI68" s="450"/>
      <c r="BJ68" s="33"/>
      <c r="BK68" s="33"/>
      <c r="BL68" s="33"/>
      <c r="BM68" s="33"/>
      <c r="BN68" s="33"/>
      <c r="BO68" s="33"/>
      <c r="BP68" s="33"/>
      <c r="BQ68" s="33"/>
      <c r="BR68" s="33"/>
      <c r="BS68" s="33"/>
      <c r="BT68" s="33"/>
      <c r="BU68" s="33"/>
      <c r="BV68" s="33"/>
      <c r="BW68" s="33"/>
      <c r="BX68" s="33"/>
    </row>
    <row r="69" spans="2:76" ht="51.6" customHeight="1" x14ac:dyDescent="0.2">
      <c r="B69" s="355" t="s">
        <v>272</v>
      </c>
      <c r="C69" s="356"/>
      <c r="D69" s="356"/>
      <c r="E69" s="356"/>
      <c r="F69" s="356"/>
      <c r="G69" s="356"/>
      <c r="H69" s="356"/>
      <c r="I69" s="356"/>
      <c r="J69" s="356"/>
      <c r="K69" s="356"/>
      <c r="L69" s="356"/>
      <c r="M69" s="356"/>
      <c r="N69" s="356"/>
      <c r="O69" s="356" t="s">
        <v>273</v>
      </c>
      <c r="P69" s="356"/>
      <c r="Q69" s="356"/>
      <c r="R69" s="356"/>
      <c r="S69" s="356" t="s">
        <v>274</v>
      </c>
      <c r="T69" s="356"/>
      <c r="U69" s="356"/>
      <c r="V69" s="356"/>
      <c r="W69" s="357" t="s">
        <v>229</v>
      </c>
      <c r="X69" s="357"/>
      <c r="Y69" s="357"/>
      <c r="Z69" s="358"/>
      <c r="AA69" s="355" t="s">
        <v>273</v>
      </c>
      <c r="AB69" s="356"/>
      <c r="AC69" s="356"/>
      <c r="AD69" s="356"/>
      <c r="AE69" s="356"/>
      <c r="AF69" s="356"/>
      <c r="AG69" s="356"/>
      <c r="AH69" s="356" t="s">
        <v>274</v>
      </c>
      <c r="AI69" s="356"/>
      <c r="AJ69" s="356"/>
      <c r="AK69" s="356"/>
      <c r="AL69" s="356"/>
      <c r="AM69" s="356"/>
      <c r="AN69" s="356"/>
      <c r="AO69" s="356" t="s">
        <v>229</v>
      </c>
      <c r="AP69" s="356"/>
      <c r="AQ69" s="356"/>
      <c r="AR69" s="356"/>
      <c r="AS69" s="356"/>
      <c r="AT69" s="356"/>
      <c r="AU69" s="359"/>
      <c r="AV69" s="451" t="s">
        <v>270</v>
      </c>
      <c r="AW69" s="452"/>
      <c r="AX69" s="452"/>
      <c r="AY69" s="452"/>
      <c r="AZ69" s="452"/>
      <c r="BA69" s="452"/>
      <c r="BB69" s="452"/>
      <c r="BC69" s="452"/>
      <c r="BD69" s="452"/>
      <c r="BE69" s="452"/>
      <c r="BF69" s="452"/>
      <c r="BG69" s="452"/>
      <c r="BH69" s="452"/>
      <c r="BI69" s="453"/>
      <c r="BJ69" s="22"/>
      <c r="BK69" s="22"/>
      <c r="BL69" s="22"/>
      <c r="BM69" s="22"/>
      <c r="BN69" s="22"/>
      <c r="BO69" s="22"/>
      <c r="BP69" s="22"/>
      <c r="BQ69" s="34"/>
      <c r="BR69" s="22"/>
      <c r="BS69" s="19"/>
      <c r="BT69" s="19"/>
      <c r="BU69" s="19"/>
      <c r="BV69" s="35"/>
      <c r="BW69" s="36"/>
      <c r="BX69" s="36"/>
    </row>
    <row r="70" spans="2:76" ht="45" customHeight="1" thickBot="1" x14ac:dyDescent="0.35">
      <c r="B70" s="370" t="s">
        <v>271</v>
      </c>
      <c r="C70" s="371"/>
      <c r="D70" s="371"/>
      <c r="E70" s="371"/>
      <c r="F70" s="371"/>
      <c r="G70" s="371"/>
      <c r="H70" s="371"/>
      <c r="I70" s="371"/>
      <c r="J70" s="371"/>
      <c r="K70" s="371"/>
      <c r="L70" s="371"/>
      <c r="M70" s="371"/>
      <c r="N70" s="371"/>
      <c r="O70" s="372">
        <v>3</v>
      </c>
      <c r="P70" s="372"/>
      <c r="Q70" s="372"/>
      <c r="R70" s="372"/>
      <c r="S70" s="372">
        <v>2</v>
      </c>
      <c r="T70" s="372"/>
      <c r="U70" s="372"/>
      <c r="V70" s="372"/>
      <c r="W70" s="372">
        <v>3</v>
      </c>
      <c r="X70" s="372"/>
      <c r="Y70" s="372"/>
      <c r="Z70" s="373"/>
      <c r="AA70" s="374">
        <v>3</v>
      </c>
      <c r="AB70" s="372"/>
      <c r="AC70" s="372"/>
      <c r="AD70" s="372"/>
      <c r="AE70" s="372"/>
      <c r="AF70" s="372"/>
      <c r="AG70" s="372"/>
      <c r="AH70" s="372">
        <v>8</v>
      </c>
      <c r="AI70" s="372"/>
      <c r="AJ70" s="372"/>
      <c r="AK70" s="372"/>
      <c r="AL70" s="372"/>
      <c r="AM70" s="372"/>
      <c r="AN70" s="372"/>
      <c r="AO70" s="372">
        <v>12</v>
      </c>
      <c r="AP70" s="372"/>
      <c r="AQ70" s="372"/>
      <c r="AR70" s="372"/>
      <c r="AS70" s="372"/>
      <c r="AT70" s="372"/>
      <c r="AU70" s="375"/>
      <c r="AV70" s="454"/>
      <c r="AW70" s="455"/>
      <c r="AX70" s="455"/>
      <c r="AY70" s="455"/>
      <c r="AZ70" s="455"/>
      <c r="BA70" s="455"/>
      <c r="BB70" s="455"/>
      <c r="BC70" s="455"/>
      <c r="BD70" s="455"/>
      <c r="BE70" s="455"/>
      <c r="BF70" s="455"/>
      <c r="BG70" s="455"/>
      <c r="BH70" s="455"/>
      <c r="BI70" s="456"/>
      <c r="BJ70" s="1"/>
      <c r="BK70" s="1"/>
      <c r="BL70" s="1"/>
      <c r="BM70" s="1"/>
      <c r="BN70" s="1"/>
      <c r="BO70" s="1"/>
      <c r="BP70" s="1"/>
      <c r="BQ70" s="1"/>
      <c r="BR70" s="1"/>
      <c r="BS70" s="1"/>
      <c r="BT70" s="1"/>
      <c r="BU70" s="1"/>
      <c r="BV70" s="37"/>
      <c r="BW70" s="37"/>
      <c r="BX70" s="37"/>
    </row>
    <row r="71" spans="2:76" ht="19.149999999999999" customHeight="1" x14ac:dyDescent="0.3">
      <c r="B71" s="45"/>
      <c r="C71" s="45"/>
      <c r="D71" s="45"/>
      <c r="E71" s="45"/>
      <c r="F71" s="45"/>
      <c r="G71" s="45"/>
      <c r="H71" s="45"/>
      <c r="I71" s="45"/>
      <c r="J71" s="45"/>
      <c r="K71" s="45"/>
      <c r="L71" s="45"/>
      <c r="M71" s="45"/>
      <c r="N71" s="45"/>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G71" s="1"/>
      <c r="BH71" s="1"/>
      <c r="BI71" s="1"/>
      <c r="BJ71" s="1"/>
      <c r="BK71" s="1"/>
      <c r="BL71" s="1"/>
      <c r="BM71" s="1"/>
      <c r="BN71" s="1"/>
      <c r="BO71" s="1"/>
      <c r="BP71" s="1"/>
      <c r="BQ71" s="1"/>
      <c r="BR71" s="1"/>
      <c r="BS71" s="1"/>
      <c r="BT71" s="1"/>
      <c r="BU71" s="1"/>
      <c r="BV71" s="37"/>
      <c r="BW71" s="37"/>
      <c r="BX71" s="37"/>
    </row>
    <row r="72" spans="2:76" ht="40.9" customHeight="1" thickBot="1" x14ac:dyDescent="0.45">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8" t="s">
        <v>107</v>
      </c>
      <c r="AC72" s="12"/>
      <c r="AD72" s="12"/>
      <c r="AE72" s="12"/>
      <c r="AF72" s="12"/>
      <c r="AG72" s="12"/>
      <c r="AH72" s="12"/>
      <c r="AI72" s="12"/>
      <c r="AJ72" s="12"/>
      <c r="AK72" s="12"/>
      <c r="AL72" s="12"/>
      <c r="AM72" s="12"/>
      <c r="AN72" s="12"/>
      <c r="AO72" s="12"/>
      <c r="AP72" s="12"/>
      <c r="AQ72" s="12"/>
      <c r="AR72" s="12"/>
      <c r="AS72" s="12"/>
      <c r="AT72" s="12"/>
      <c r="AU72" s="1"/>
    </row>
    <row r="73" spans="2:76" ht="74.25" customHeight="1" thickBot="1" x14ac:dyDescent="0.25">
      <c r="B73" s="360" t="s">
        <v>230</v>
      </c>
      <c r="C73" s="361"/>
      <c r="D73" s="361"/>
      <c r="E73" s="361"/>
      <c r="F73" s="186" t="s">
        <v>275</v>
      </c>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361" t="s">
        <v>276</v>
      </c>
      <c r="AY73" s="186"/>
      <c r="AZ73" s="186"/>
      <c r="BA73" s="186"/>
      <c r="BB73" s="186"/>
      <c r="BC73" s="186"/>
      <c r="BD73" s="187"/>
    </row>
    <row r="74" spans="2:76" ht="46.5" customHeight="1" x14ac:dyDescent="0.2">
      <c r="B74" s="362" t="s">
        <v>35</v>
      </c>
      <c r="C74" s="363"/>
      <c r="D74" s="363"/>
      <c r="E74" s="364"/>
      <c r="F74" s="365" t="s">
        <v>277</v>
      </c>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7"/>
      <c r="AX74" s="368" t="s">
        <v>123</v>
      </c>
      <c r="AY74" s="368"/>
      <c r="AZ74" s="368"/>
      <c r="BA74" s="368"/>
      <c r="BB74" s="368"/>
      <c r="BC74" s="368"/>
      <c r="BD74" s="369"/>
    </row>
    <row r="75" spans="2:76" ht="45" customHeight="1" x14ac:dyDescent="0.2">
      <c r="B75" s="376" t="s">
        <v>36</v>
      </c>
      <c r="C75" s="377"/>
      <c r="D75" s="377"/>
      <c r="E75" s="378"/>
      <c r="F75" s="379" t="s">
        <v>278</v>
      </c>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1"/>
      <c r="AX75" s="382" t="s">
        <v>162</v>
      </c>
      <c r="AY75" s="382"/>
      <c r="AZ75" s="382"/>
      <c r="BA75" s="382"/>
      <c r="BB75" s="382"/>
      <c r="BC75" s="382"/>
      <c r="BD75" s="383"/>
    </row>
    <row r="76" spans="2:76" ht="45.75" customHeight="1" x14ac:dyDescent="0.2">
      <c r="B76" s="376" t="s">
        <v>39</v>
      </c>
      <c r="C76" s="377"/>
      <c r="D76" s="377"/>
      <c r="E76" s="378"/>
      <c r="F76" s="379" t="s">
        <v>279</v>
      </c>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1"/>
      <c r="AX76" s="382" t="s">
        <v>40</v>
      </c>
      <c r="AY76" s="382"/>
      <c r="AZ76" s="382"/>
      <c r="BA76" s="382"/>
      <c r="BB76" s="382"/>
      <c r="BC76" s="382"/>
      <c r="BD76" s="383"/>
    </row>
    <row r="77" spans="2:76" ht="36.75" customHeight="1" x14ac:dyDescent="0.2">
      <c r="B77" s="376" t="s">
        <v>62</v>
      </c>
      <c r="C77" s="377"/>
      <c r="D77" s="377"/>
      <c r="E77" s="378"/>
      <c r="F77" s="379" t="s">
        <v>280</v>
      </c>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1"/>
      <c r="AX77" s="382" t="s">
        <v>125</v>
      </c>
      <c r="AY77" s="382"/>
      <c r="AZ77" s="382"/>
      <c r="BA77" s="382"/>
      <c r="BB77" s="382"/>
      <c r="BC77" s="382"/>
      <c r="BD77" s="383"/>
    </row>
    <row r="78" spans="2:76" ht="47.25" customHeight="1" x14ac:dyDescent="0.2">
      <c r="B78" s="376" t="s">
        <v>72</v>
      </c>
      <c r="C78" s="377"/>
      <c r="D78" s="377"/>
      <c r="E78" s="378"/>
      <c r="F78" s="379" t="s">
        <v>281</v>
      </c>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1"/>
      <c r="AX78" s="382" t="s">
        <v>122</v>
      </c>
      <c r="AY78" s="382"/>
      <c r="AZ78" s="382"/>
      <c r="BA78" s="382"/>
      <c r="BB78" s="382"/>
      <c r="BC78" s="382"/>
      <c r="BD78" s="383"/>
    </row>
    <row r="79" spans="2:76" ht="41.25" customHeight="1" x14ac:dyDescent="0.2">
      <c r="B79" s="376" t="s">
        <v>98</v>
      </c>
      <c r="C79" s="377"/>
      <c r="D79" s="377"/>
      <c r="E79" s="378"/>
      <c r="F79" s="379" t="s">
        <v>282</v>
      </c>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1"/>
      <c r="AX79" s="382" t="s">
        <v>166</v>
      </c>
      <c r="AY79" s="382"/>
      <c r="AZ79" s="382"/>
      <c r="BA79" s="382"/>
      <c r="BB79" s="382"/>
      <c r="BC79" s="382"/>
      <c r="BD79" s="383"/>
    </row>
    <row r="80" spans="2:76" ht="50.25" customHeight="1" x14ac:dyDescent="0.2">
      <c r="B80" s="376" t="s">
        <v>99</v>
      </c>
      <c r="C80" s="377"/>
      <c r="D80" s="377"/>
      <c r="E80" s="378"/>
      <c r="F80" s="379" t="s">
        <v>283</v>
      </c>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1"/>
      <c r="AX80" s="382" t="s">
        <v>167</v>
      </c>
      <c r="AY80" s="382"/>
      <c r="AZ80" s="382"/>
      <c r="BA80" s="382"/>
      <c r="BB80" s="382"/>
      <c r="BC80" s="382"/>
      <c r="BD80" s="383"/>
    </row>
    <row r="81" spans="1:61" ht="63.75" customHeight="1" thickBot="1" x14ac:dyDescent="0.25">
      <c r="B81" s="384" t="s">
        <v>138</v>
      </c>
      <c r="C81" s="385"/>
      <c r="D81" s="385"/>
      <c r="E81" s="386"/>
      <c r="F81" s="387" t="s">
        <v>284</v>
      </c>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c r="AR81" s="388"/>
      <c r="AS81" s="388"/>
      <c r="AT81" s="388"/>
      <c r="AU81" s="388"/>
      <c r="AV81" s="388"/>
      <c r="AW81" s="389"/>
      <c r="AX81" s="390" t="s">
        <v>112</v>
      </c>
      <c r="AY81" s="390"/>
      <c r="AZ81" s="390"/>
      <c r="BA81" s="390"/>
      <c r="BB81" s="390"/>
      <c r="BC81" s="390"/>
      <c r="BD81" s="391"/>
    </row>
    <row r="82" spans="1:61" ht="48.75" customHeight="1" x14ac:dyDescent="0.2">
      <c r="B82" s="362" t="s">
        <v>79</v>
      </c>
      <c r="C82" s="363"/>
      <c r="D82" s="363"/>
      <c r="E82" s="364"/>
      <c r="F82" s="392" t="s">
        <v>285</v>
      </c>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4"/>
      <c r="AX82" s="368" t="s">
        <v>101</v>
      </c>
      <c r="AY82" s="368"/>
      <c r="AZ82" s="368"/>
      <c r="BA82" s="368"/>
      <c r="BB82" s="368"/>
      <c r="BC82" s="368"/>
      <c r="BD82" s="369"/>
    </row>
    <row r="83" spans="1:61" ht="45.75" customHeight="1" x14ac:dyDescent="0.2">
      <c r="B83" s="376" t="s">
        <v>60</v>
      </c>
      <c r="C83" s="377"/>
      <c r="D83" s="377"/>
      <c r="E83" s="378"/>
      <c r="F83" s="395" t="s">
        <v>286</v>
      </c>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7"/>
      <c r="AX83" s="382" t="s">
        <v>102</v>
      </c>
      <c r="AY83" s="382"/>
      <c r="AZ83" s="382"/>
      <c r="BA83" s="382"/>
      <c r="BB83" s="382"/>
      <c r="BC83" s="382"/>
      <c r="BD83" s="383"/>
    </row>
    <row r="84" spans="1:61" ht="53.25" customHeight="1" x14ac:dyDescent="0.2">
      <c r="B84" s="376" t="s">
        <v>61</v>
      </c>
      <c r="C84" s="377"/>
      <c r="D84" s="377"/>
      <c r="E84" s="378"/>
      <c r="F84" s="395" t="s">
        <v>287</v>
      </c>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396"/>
      <c r="AR84" s="396"/>
      <c r="AS84" s="396"/>
      <c r="AT84" s="396"/>
      <c r="AU84" s="396"/>
      <c r="AV84" s="396"/>
      <c r="AW84" s="397"/>
      <c r="AX84" s="382" t="s">
        <v>41</v>
      </c>
      <c r="AY84" s="382"/>
      <c r="AZ84" s="382"/>
      <c r="BA84" s="382"/>
      <c r="BB84" s="382"/>
      <c r="BC84" s="382"/>
      <c r="BD84" s="383"/>
    </row>
    <row r="85" spans="1:61" ht="54.75" customHeight="1" x14ac:dyDescent="0.2">
      <c r="B85" s="376" t="s">
        <v>85</v>
      </c>
      <c r="C85" s="377"/>
      <c r="D85" s="377"/>
      <c r="E85" s="378"/>
      <c r="F85" s="395" t="s">
        <v>288</v>
      </c>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7"/>
      <c r="AX85" s="382" t="s">
        <v>169</v>
      </c>
      <c r="AY85" s="382"/>
      <c r="AZ85" s="382"/>
      <c r="BA85" s="382"/>
      <c r="BB85" s="382"/>
      <c r="BC85" s="382"/>
      <c r="BD85" s="383"/>
    </row>
    <row r="86" spans="1:61" ht="45.75" customHeight="1" x14ac:dyDescent="0.2">
      <c r="B86" s="376" t="s">
        <v>86</v>
      </c>
      <c r="C86" s="377"/>
      <c r="D86" s="377"/>
      <c r="E86" s="378"/>
      <c r="F86" s="395" t="s">
        <v>289</v>
      </c>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7"/>
      <c r="AX86" s="382" t="s">
        <v>40</v>
      </c>
      <c r="AY86" s="382"/>
      <c r="AZ86" s="382"/>
      <c r="BA86" s="382"/>
      <c r="BB86" s="382"/>
      <c r="BC86" s="382"/>
      <c r="BD86" s="383"/>
    </row>
    <row r="87" spans="1:61" ht="50.25" customHeight="1" x14ac:dyDescent="0.2">
      <c r="B87" s="402" t="s">
        <v>87</v>
      </c>
      <c r="C87" s="403"/>
      <c r="D87" s="403"/>
      <c r="E87" s="404"/>
      <c r="F87" s="379" t="s">
        <v>290</v>
      </c>
      <c r="G87" s="380"/>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1"/>
      <c r="AX87" s="382" t="s">
        <v>156</v>
      </c>
      <c r="AY87" s="382"/>
      <c r="AZ87" s="382"/>
      <c r="BA87" s="382"/>
      <c r="BB87" s="382"/>
      <c r="BC87" s="382"/>
      <c r="BD87" s="383"/>
    </row>
    <row r="88" spans="1:61" ht="53.25" customHeight="1" thickBot="1" x14ac:dyDescent="0.25">
      <c r="B88" s="384" t="s">
        <v>88</v>
      </c>
      <c r="C88" s="385"/>
      <c r="D88" s="385"/>
      <c r="E88" s="386"/>
      <c r="F88" s="387" t="s">
        <v>291</v>
      </c>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388"/>
      <c r="AU88" s="388"/>
      <c r="AV88" s="388"/>
      <c r="AW88" s="389"/>
      <c r="AX88" s="390" t="s">
        <v>41</v>
      </c>
      <c r="AY88" s="390"/>
      <c r="AZ88" s="390"/>
      <c r="BA88" s="390"/>
      <c r="BB88" s="390"/>
      <c r="BC88" s="390"/>
      <c r="BD88" s="391"/>
    </row>
    <row r="89" spans="1:61" s="55" customFormat="1" ht="51.75" customHeight="1" x14ac:dyDescent="0.2">
      <c r="A89" s="86"/>
      <c r="B89" s="362" t="s">
        <v>63</v>
      </c>
      <c r="C89" s="363"/>
      <c r="D89" s="363"/>
      <c r="E89" s="364"/>
      <c r="F89" s="379" t="s">
        <v>292</v>
      </c>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1"/>
      <c r="AX89" s="398" t="s">
        <v>42</v>
      </c>
      <c r="AY89" s="398"/>
      <c r="AZ89" s="398"/>
      <c r="BA89" s="398"/>
      <c r="BB89" s="398"/>
      <c r="BC89" s="398"/>
      <c r="BD89" s="399"/>
      <c r="BE89" s="86"/>
      <c r="BF89" s="86"/>
      <c r="BG89" s="86"/>
      <c r="BH89" s="86"/>
      <c r="BI89" s="86"/>
    </row>
    <row r="90" spans="1:61" ht="42.75" customHeight="1" x14ac:dyDescent="0.2">
      <c r="A90" s="86"/>
      <c r="B90" s="376" t="s">
        <v>64</v>
      </c>
      <c r="C90" s="377"/>
      <c r="D90" s="377"/>
      <c r="E90" s="378"/>
      <c r="F90" s="379" t="s">
        <v>293</v>
      </c>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1"/>
      <c r="AX90" s="400" t="s">
        <v>43</v>
      </c>
      <c r="AY90" s="400"/>
      <c r="AZ90" s="400"/>
      <c r="BA90" s="400"/>
      <c r="BB90" s="400"/>
      <c r="BC90" s="400"/>
      <c r="BD90" s="401"/>
      <c r="BE90" s="86"/>
      <c r="BF90" s="86"/>
      <c r="BG90" s="86"/>
      <c r="BH90" s="86"/>
      <c r="BI90" s="86"/>
    </row>
    <row r="91" spans="1:61" ht="51.75" customHeight="1" x14ac:dyDescent="0.2">
      <c r="A91" s="86"/>
      <c r="B91" s="376" t="s">
        <v>65</v>
      </c>
      <c r="C91" s="377"/>
      <c r="D91" s="377"/>
      <c r="E91" s="378"/>
      <c r="F91" s="379" t="s">
        <v>294</v>
      </c>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1"/>
      <c r="AX91" s="400" t="s">
        <v>76</v>
      </c>
      <c r="AY91" s="400"/>
      <c r="AZ91" s="400"/>
      <c r="BA91" s="400"/>
      <c r="BB91" s="400"/>
      <c r="BC91" s="400"/>
      <c r="BD91" s="401"/>
      <c r="BE91" s="86"/>
      <c r="BF91" s="86"/>
      <c r="BG91" s="86"/>
      <c r="BH91" s="86"/>
      <c r="BI91" s="86"/>
    </row>
    <row r="92" spans="1:61" ht="54.75" customHeight="1" x14ac:dyDescent="0.2">
      <c r="A92" s="86"/>
      <c r="B92" s="376" t="s">
        <v>66</v>
      </c>
      <c r="C92" s="377"/>
      <c r="D92" s="377"/>
      <c r="E92" s="378"/>
      <c r="F92" s="379" t="s">
        <v>295</v>
      </c>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1"/>
      <c r="AX92" s="400" t="s">
        <v>77</v>
      </c>
      <c r="AY92" s="400"/>
      <c r="AZ92" s="400"/>
      <c r="BA92" s="400"/>
      <c r="BB92" s="400"/>
      <c r="BC92" s="400"/>
      <c r="BD92" s="401"/>
      <c r="BE92" s="86"/>
      <c r="BF92" s="86"/>
      <c r="BG92" s="86"/>
      <c r="BH92" s="86"/>
      <c r="BI92" s="86"/>
    </row>
    <row r="93" spans="1:61" ht="66.75" customHeight="1" x14ac:dyDescent="0.2">
      <c r="A93" s="86"/>
      <c r="B93" s="376" t="s">
        <v>67</v>
      </c>
      <c r="C93" s="377"/>
      <c r="D93" s="377"/>
      <c r="E93" s="378"/>
      <c r="F93" s="379" t="s">
        <v>296</v>
      </c>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1"/>
      <c r="AX93" s="400" t="s">
        <v>38</v>
      </c>
      <c r="AY93" s="400"/>
      <c r="AZ93" s="400"/>
      <c r="BA93" s="400"/>
      <c r="BB93" s="400"/>
      <c r="BC93" s="400"/>
      <c r="BD93" s="401"/>
      <c r="BE93" s="86"/>
      <c r="BF93" s="86"/>
      <c r="BG93" s="86"/>
      <c r="BH93" s="86"/>
      <c r="BI93" s="86"/>
    </row>
    <row r="94" spans="1:61" s="55" customFormat="1" ht="57.75" customHeight="1" x14ac:dyDescent="0.2">
      <c r="A94" s="86"/>
      <c r="B94" s="376" t="s">
        <v>68</v>
      </c>
      <c r="C94" s="377"/>
      <c r="D94" s="377"/>
      <c r="E94" s="378"/>
      <c r="F94" s="405" t="s">
        <v>297</v>
      </c>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7"/>
      <c r="AX94" s="400" t="s">
        <v>74</v>
      </c>
      <c r="AY94" s="400"/>
      <c r="AZ94" s="400"/>
      <c r="BA94" s="400"/>
      <c r="BB94" s="400"/>
      <c r="BC94" s="400"/>
      <c r="BD94" s="401"/>
      <c r="BE94" s="86"/>
      <c r="BF94" s="86"/>
      <c r="BG94" s="86"/>
      <c r="BH94" s="86"/>
      <c r="BI94" s="86"/>
    </row>
    <row r="95" spans="1:61" ht="48.75" customHeight="1" x14ac:dyDescent="0.2">
      <c r="A95" s="86"/>
      <c r="B95" s="376" t="s">
        <v>69</v>
      </c>
      <c r="C95" s="377"/>
      <c r="D95" s="377"/>
      <c r="E95" s="378"/>
      <c r="F95" s="365" t="s">
        <v>298</v>
      </c>
      <c r="G95" s="366"/>
      <c r="H95" s="366"/>
      <c r="I95" s="366"/>
      <c r="J95" s="366"/>
      <c r="K95" s="366"/>
      <c r="L95" s="366"/>
      <c r="M95" s="366"/>
      <c r="N95" s="366"/>
      <c r="O95" s="366"/>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7"/>
      <c r="AX95" s="400" t="s">
        <v>81</v>
      </c>
      <c r="AY95" s="400"/>
      <c r="AZ95" s="400"/>
      <c r="BA95" s="400"/>
      <c r="BB95" s="400"/>
      <c r="BC95" s="400"/>
      <c r="BD95" s="401"/>
    </row>
    <row r="96" spans="1:61" ht="45.75" customHeight="1" x14ac:dyDescent="0.2">
      <c r="B96" s="376" t="s">
        <v>70</v>
      </c>
      <c r="C96" s="377"/>
      <c r="D96" s="377"/>
      <c r="E96" s="378"/>
      <c r="F96" s="405" t="s">
        <v>299</v>
      </c>
      <c r="G96" s="406"/>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7"/>
      <c r="AX96" s="400" t="s">
        <v>83</v>
      </c>
      <c r="AY96" s="400"/>
      <c r="AZ96" s="400"/>
      <c r="BA96" s="400"/>
      <c r="BB96" s="400"/>
      <c r="BC96" s="400"/>
      <c r="BD96" s="401"/>
    </row>
    <row r="97" spans="2:56" ht="62.25" customHeight="1" x14ac:dyDescent="0.2">
      <c r="B97" s="376" t="s">
        <v>71</v>
      </c>
      <c r="C97" s="377"/>
      <c r="D97" s="377"/>
      <c r="E97" s="378"/>
      <c r="F97" s="379" t="s">
        <v>300</v>
      </c>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1"/>
      <c r="AX97" s="400" t="s">
        <v>94</v>
      </c>
      <c r="AY97" s="400"/>
      <c r="AZ97" s="400"/>
      <c r="BA97" s="400"/>
      <c r="BB97" s="400"/>
      <c r="BC97" s="400"/>
      <c r="BD97" s="401"/>
    </row>
    <row r="98" spans="2:56" ht="69.75" customHeight="1" x14ac:dyDescent="0.2">
      <c r="B98" s="279" t="s">
        <v>100</v>
      </c>
      <c r="C98" s="248"/>
      <c r="D98" s="248"/>
      <c r="E98" s="225"/>
      <c r="F98" s="379" t="s">
        <v>301</v>
      </c>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1"/>
      <c r="AX98" s="400" t="s">
        <v>94</v>
      </c>
      <c r="AY98" s="400"/>
      <c r="AZ98" s="400"/>
      <c r="BA98" s="400"/>
      <c r="BB98" s="400"/>
      <c r="BC98" s="400"/>
      <c r="BD98" s="401"/>
    </row>
    <row r="99" spans="2:56" ht="50.25" customHeight="1" x14ac:dyDescent="0.2">
      <c r="B99" s="279" t="s">
        <v>103</v>
      </c>
      <c r="C99" s="248"/>
      <c r="D99" s="248"/>
      <c r="E99" s="225"/>
      <c r="F99" s="379" t="s">
        <v>302</v>
      </c>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1"/>
      <c r="AX99" s="400" t="s">
        <v>151</v>
      </c>
      <c r="AY99" s="400"/>
      <c r="AZ99" s="400"/>
      <c r="BA99" s="400"/>
      <c r="BB99" s="400"/>
      <c r="BC99" s="400"/>
      <c r="BD99" s="401"/>
    </row>
    <row r="100" spans="2:56" ht="46.5" customHeight="1" x14ac:dyDescent="0.2">
      <c r="B100" s="376" t="s">
        <v>104</v>
      </c>
      <c r="C100" s="377"/>
      <c r="D100" s="377"/>
      <c r="E100" s="378"/>
      <c r="F100" s="379" t="s">
        <v>303</v>
      </c>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1"/>
      <c r="AX100" s="408" t="s">
        <v>95</v>
      </c>
      <c r="AY100" s="409"/>
      <c r="AZ100" s="409"/>
      <c r="BA100" s="409"/>
      <c r="BB100" s="409"/>
      <c r="BC100" s="409"/>
      <c r="BD100" s="410"/>
    </row>
    <row r="101" spans="2:56" ht="62.45" customHeight="1" x14ac:dyDescent="0.2">
      <c r="B101" s="376" t="s">
        <v>105</v>
      </c>
      <c r="C101" s="377"/>
      <c r="D101" s="377"/>
      <c r="E101" s="378"/>
      <c r="F101" s="379" t="s">
        <v>304</v>
      </c>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1"/>
      <c r="AX101" s="400" t="s">
        <v>96</v>
      </c>
      <c r="AY101" s="400"/>
      <c r="AZ101" s="400"/>
      <c r="BA101" s="400"/>
      <c r="BB101" s="400"/>
      <c r="BC101" s="400"/>
      <c r="BD101" s="401"/>
    </row>
    <row r="102" spans="2:56" ht="45.75" customHeight="1" x14ac:dyDescent="0.2">
      <c r="B102" s="376" t="s">
        <v>133</v>
      </c>
      <c r="C102" s="377"/>
      <c r="D102" s="377"/>
      <c r="E102" s="378"/>
      <c r="F102" s="379" t="s">
        <v>305</v>
      </c>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1"/>
      <c r="AX102" s="400" t="s">
        <v>96</v>
      </c>
      <c r="AY102" s="400"/>
      <c r="AZ102" s="400"/>
      <c r="BA102" s="400"/>
      <c r="BB102" s="400"/>
      <c r="BC102" s="400"/>
      <c r="BD102" s="401"/>
    </row>
    <row r="103" spans="2:56" ht="78.75" customHeight="1" x14ac:dyDescent="0.2">
      <c r="B103" s="362" t="s">
        <v>150</v>
      </c>
      <c r="C103" s="363"/>
      <c r="D103" s="363"/>
      <c r="E103" s="364"/>
      <c r="F103" s="379" t="s">
        <v>306</v>
      </c>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1"/>
      <c r="AX103" s="400" t="s">
        <v>97</v>
      </c>
      <c r="AY103" s="400"/>
      <c r="AZ103" s="400"/>
      <c r="BA103" s="400"/>
      <c r="BB103" s="400"/>
      <c r="BC103" s="400"/>
      <c r="BD103" s="401"/>
    </row>
    <row r="104" spans="2:56" ht="62.45" customHeight="1" thickBot="1" x14ac:dyDescent="0.25">
      <c r="B104" s="417" t="s">
        <v>152</v>
      </c>
      <c r="C104" s="418"/>
      <c r="D104" s="418"/>
      <c r="E104" s="419"/>
      <c r="F104" s="387" t="s">
        <v>307</v>
      </c>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9"/>
      <c r="AX104" s="420" t="s">
        <v>97</v>
      </c>
      <c r="AY104" s="420"/>
      <c r="AZ104" s="420"/>
      <c r="BA104" s="420"/>
      <c r="BB104" s="420"/>
      <c r="BC104" s="420"/>
      <c r="BD104" s="421"/>
    </row>
    <row r="105" spans="2:56" ht="52.15" customHeight="1" x14ac:dyDescent="0.2">
      <c r="B105" s="411" t="s">
        <v>308</v>
      </c>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c r="AA105" s="412"/>
      <c r="AB105" s="412"/>
      <c r="AC105" s="412"/>
      <c r="AD105" s="412"/>
      <c r="AE105" s="412"/>
      <c r="AF105" s="412"/>
      <c r="AG105" s="412"/>
      <c r="AH105" s="412"/>
      <c r="AI105" s="412"/>
      <c r="AJ105" s="412"/>
      <c r="AK105" s="412"/>
      <c r="AL105" s="412"/>
      <c r="AM105" s="412"/>
      <c r="AN105" s="412"/>
      <c r="AO105" s="412"/>
      <c r="AP105" s="412"/>
      <c r="AQ105" s="412"/>
      <c r="AR105" s="412"/>
      <c r="AS105" s="412"/>
      <c r="AT105" s="412"/>
      <c r="AU105" s="412"/>
      <c r="AV105" s="412"/>
      <c r="AW105" s="412"/>
      <c r="AX105" s="412"/>
      <c r="AY105" s="412"/>
      <c r="AZ105" s="412"/>
      <c r="BA105" s="412"/>
      <c r="BB105" s="412"/>
      <c r="BC105" s="412"/>
      <c r="BD105" s="412"/>
    </row>
    <row r="106" spans="2:56" ht="19.5" customHeight="1" x14ac:dyDescent="0.2">
      <c r="B106" s="413"/>
      <c r="C106" s="413"/>
      <c r="D106" s="413"/>
      <c r="E106" s="413"/>
      <c r="F106" s="413"/>
      <c r="G106" s="413"/>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3"/>
      <c r="AD106" s="413"/>
      <c r="AE106" s="413"/>
      <c r="AF106" s="413"/>
      <c r="AG106" s="413"/>
      <c r="AH106" s="413"/>
      <c r="AI106" s="413"/>
      <c r="AJ106" s="413"/>
      <c r="AK106" s="413"/>
      <c r="AL106" s="413"/>
      <c r="AM106" s="413"/>
      <c r="AN106" s="413"/>
      <c r="AO106" s="413"/>
      <c r="AP106" s="413"/>
      <c r="AQ106" s="413"/>
      <c r="AR106" s="413"/>
      <c r="AS106" s="413"/>
      <c r="AT106" s="413"/>
      <c r="AU106" s="413"/>
      <c r="AV106" s="413"/>
      <c r="AW106" s="413"/>
      <c r="AX106" s="413"/>
      <c r="AY106" s="413"/>
      <c r="AZ106" s="413"/>
      <c r="BA106" s="413"/>
      <c r="BB106" s="413"/>
      <c r="BC106" s="413"/>
      <c r="BD106" s="413"/>
    </row>
    <row r="107" spans="2:56" ht="36" customHeight="1" x14ac:dyDescent="0.2">
      <c r="B107" s="414" t="s">
        <v>309</v>
      </c>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414"/>
      <c r="AV107" s="414"/>
      <c r="AW107" s="414"/>
      <c r="AX107" s="414"/>
      <c r="AY107" s="414"/>
      <c r="AZ107" s="414"/>
      <c r="BA107" s="414"/>
      <c r="BB107" s="414"/>
      <c r="BC107" s="414"/>
      <c r="BD107" s="414"/>
    </row>
    <row r="108" spans="2:56" ht="33" customHeight="1" x14ac:dyDescent="0.2">
      <c r="B108" s="411" t="s">
        <v>310</v>
      </c>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row>
    <row r="109" spans="2:56" ht="30.6" customHeight="1" x14ac:dyDescent="0.35">
      <c r="B109" s="415" t="s">
        <v>312</v>
      </c>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71"/>
      <c r="Z109" s="71"/>
      <c r="AA109" s="71"/>
      <c r="AB109" s="71"/>
      <c r="AC109" s="71"/>
      <c r="AD109" s="71"/>
      <c r="AE109" s="95"/>
      <c r="AF109" s="95"/>
      <c r="AG109" s="95"/>
      <c r="AH109" s="95"/>
      <c r="AI109" s="95"/>
      <c r="AJ109" s="95"/>
      <c r="AK109" s="72"/>
      <c r="AL109" s="72"/>
      <c r="AM109" s="73"/>
      <c r="AN109" s="73"/>
      <c r="AO109" s="73"/>
      <c r="AP109" s="73"/>
      <c r="AQ109" s="73"/>
      <c r="AR109" s="73"/>
      <c r="AS109" s="73"/>
      <c r="AT109" s="73"/>
      <c r="AU109" s="73"/>
      <c r="AV109" s="73"/>
      <c r="AW109" s="73"/>
      <c r="AX109" s="73"/>
      <c r="AY109" s="73"/>
      <c r="AZ109" s="73"/>
      <c r="BA109" s="73"/>
      <c r="BB109" s="74"/>
      <c r="BC109" s="74"/>
      <c r="BD109" s="66"/>
    </row>
    <row r="110" spans="2:56" ht="30.6" customHeight="1" x14ac:dyDescent="0.35">
      <c r="B110" s="415"/>
      <c r="C110" s="415"/>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71"/>
      <c r="Z110" s="71"/>
      <c r="AA110" s="71"/>
      <c r="AB110" s="71"/>
      <c r="AC110" s="71"/>
      <c r="AD110" s="71"/>
      <c r="AE110" s="95"/>
      <c r="AF110" s="95"/>
      <c r="AG110" s="95"/>
      <c r="AH110" s="95"/>
      <c r="AI110" s="95"/>
      <c r="AJ110" s="95"/>
      <c r="AK110" s="72"/>
      <c r="AL110" s="72"/>
      <c r="AM110" s="73"/>
      <c r="AN110" s="73"/>
      <c r="AO110" s="73"/>
      <c r="AP110" s="73"/>
      <c r="AQ110" s="73"/>
      <c r="AR110" s="73"/>
      <c r="AS110" s="73"/>
      <c r="AT110" s="73"/>
      <c r="AU110" s="73"/>
      <c r="AV110" s="73"/>
      <c r="AW110" s="73"/>
      <c r="AX110" s="73"/>
      <c r="AY110" s="73"/>
      <c r="AZ110" s="73"/>
      <c r="BA110" s="73"/>
      <c r="BB110" s="74"/>
      <c r="BC110" s="74"/>
      <c r="BD110" s="66"/>
    </row>
    <row r="111" spans="2:56" ht="30.6" customHeight="1" x14ac:dyDescent="0.35">
      <c r="B111" s="416" t="s">
        <v>313</v>
      </c>
      <c r="C111" s="416"/>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71"/>
      <c r="Z111" s="71"/>
      <c r="AA111" s="71"/>
      <c r="AB111" s="71"/>
      <c r="AC111" s="71"/>
      <c r="AD111" s="71"/>
      <c r="AE111" s="95"/>
      <c r="AF111" s="95"/>
      <c r="AG111" s="95"/>
      <c r="AH111" s="95"/>
      <c r="AI111" s="95"/>
      <c r="AJ111" s="95"/>
      <c r="AK111" s="72"/>
      <c r="AL111" s="73"/>
      <c r="AM111" s="73"/>
      <c r="AN111" s="73"/>
      <c r="AO111" s="73"/>
      <c r="AP111" s="73"/>
      <c r="AQ111" s="73"/>
      <c r="AR111" s="73"/>
      <c r="AS111" s="73"/>
      <c r="AT111" s="73"/>
      <c r="AU111" s="73"/>
      <c r="AV111" s="73"/>
      <c r="AW111" s="73"/>
      <c r="AX111" s="73"/>
      <c r="AY111" s="73"/>
      <c r="AZ111" s="73"/>
      <c r="BA111" s="73"/>
      <c r="BB111" s="73"/>
      <c r="BC111" s="73"/>
      <c r="BD111" s="66"/>
    </row>
    <row r="112" spans="2:56" ht="43.9" customHeight="1" x14ac:dyDescent="0.35">
      <c r="B112" s="423" t="s">
        <v>139</v>
      </c>
      <c r="C112" s="423"/>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71"/>
      <c r="Z112" s="71"/>
      <c r="AA112" s="71"/>
      <c r="AB112" s="71"/>
      <c r="AC112" s="71"/>
      <c r="AD112" s="71"/>
      <c r="AE112" s="95"/>
      <c r="AF112" s="95"/>
      <c r="AG112" s="95"/>
      <c r="AH112" s="95"/>
      <c r="AI112" s="95"/>
      <c r="AJ112" s="95"/>
      <c r="AK112" s="72"/>
      <c r="AL112" s="73"/>
      <c r="AM112" s="73"/>
      <c r="AN112" s="73"/>
      <c r="AO112" s="73"/>
      <c r="AP112" s="73"/>
      <c r="AQ112" s="73"/>
      <c r="AR112" s="73"/>
      <c r="AS112" s="73"/>
      <c r="AT112" s="73"/>
      <c r="AU112" s="73"/>
      <c r="AV112" s="73"/>
      <c r="AW112" s="73"/>
      <c r="AX112" s="73"/>
      <c r="AY112" s="73"/>
      <c r="AZ112" s="73"/>
      <c r="BA112" s="73"/>
      <c r="BB112" s="73"/>
      <c r="BC112" s="73"/>
      <c r="BD112" s="66"/>
    </row>
    <row r="113" spans="2:56" ht="18.75" customHeight="1" x14ac:dyDescent="0.35">
      <c r="B113" s="75"/>
      <c r="C113" s="75"/>
      <c r="D113" s="75"/>
      <c r="E113" s="75"/>
      <c r="F113" s="75"/>
      <c r="G113" s="75"/>
      <c r="H113" s="75"/>
      <c r="I113" s="75"/>
      <c r="J113" s="75"/>
      <c r="K113" s="76"/>
      <c r="L113" s="95"/>
      <c r="M113" s="95"/>
      <c r="N113" s="95"/>
      <c r="O113" s="95"/>
      <c r="P113" s="95"/>
      <c r="Q113" s="95"/>
      <c r="R113" s="95"/>
      <c r="S113" s="76"/>
      <c r="T113" s="76"/>
      <c r="U113" s="76"/>
      <c r="V113" s="76"/>
      <c r="W113" s="76"/>
      <c r="X113" s="76"/>
      <c r="Y113" s="76"/>
      <c r="Z113" s="76"/>
      <c r="AA113" s="76"/>
      <c r="AB113" s="76"/>
      <c r="AC113" s="76"/>
      <c r="AD113" s="76"/>
      <c r="AE113" s="71"/>
      <c r="AF113" s="71"/>
      <c r="AG113" s="71"/>
      <c r="AH113" s="71"/>
      <c r="AI113" s="71"/>
      <c r="AJ113" s="95"/>
      <c r="AK113" s="72"/>
      <c r="AL113" s="46"/>
      <c r="AM113" s="46"/>
      <c r="AN113" s="46"/>
      <c r="AO113" s="46"/>
      <c r="AP113" s="46"/>
      <c r="AQ113" s="46"/>
      <c r="AR113" s="50"/>
      <c r="AS113" s="73"/>
      <c r="AT113" s="73"/>
      <c r="AU113" s="73"/>
      <c r="AV113" s="50"/>
      <c r="AW113" s="50"/>
      <c r="AX113" s="50"/>
      <c r="AY113" s="50"/>
      <c r="AZ113" s="50"/>
      <c r="BA113" s="50"/>
      <c r="BB113" s="74"/>
      <c r="BC113" s="74"/>
      <c r="BD113" s="66"/>
    </row>
    <row r="114" spans="2:56" ht="30.75" customHeight="1" x14ac:dyDescent="0.35">
      <c r="B114" s="415" t="s">
        <v>314</v>
      </c>
      <c r="C114" s="415"/>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71"/>
      <c r="AF114" s="71"/>
      <c r="AG114" s="71"/>
      <c r="AH114" s="71"/>
      <c r="AI114" s="71"/>
      <c r="AJ114" s="95"/>
      <c r="AK114" s="72"/>
      <c r="AL114" s="77"/>
      <c r="AM114" s="77"/>
      <c r="AN114" s="77"/>
      <c r="AO114" s="77"/>
      <c r="AP114" s="77"/>
      <c r="AQ114" s="77"/>
      <c r="AR114" s="73"/>
      <c r="AS114" s="49"/>
      <c r="AT114" s="49"/>
      <c r="AU114" s="49"/>
      <c r="AV114" s="73"/>
      <c r="AW114" s="73"/>
      <c r="AX114" s="73"/>
      <c r="AY114" s="73"/>
      <c r="AZ114" s="73"/>
      <c r="BA114" s="73"/>
      <c r="BB114" s="74"/>
      <c r="BC114" s="74"/>
      <c r="BD114" s="66"/>
    </row>
    <row r="115" spans="2:56" ht="30.75" customHeight="1" x14ac:dyDescent="0.35">
      <c r="B115" s="415"/>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71"/>
      <c r="AF115" s="71"/>
      <c r="AG115" s="71"/>
      <c r="AH115" s="71"/>
      <c r="AI115" s="71"/>
      <c r="AJ115" s="95"/>
      <c r="AK115" s="72"/>
      <c r="AL115" s="46"/>
      <c r="AM115" s="46"/>
      <c r="AN115" s="46"/>
      <c r="AO115" s="46"/>
      <c r="AP115" s="46"/>
      <c r="AQ115" s="46"/>
      <c r="AR115" s="73"/>
      <c r="AS115" s="74"/>
      <c r="AT115" s="74"/>
      <c r="AU115" s="74"/>
      <c r="AV115" s="73"/>
      <c r="AW115" s="73"/>
      <c r="AX115" s="73"/>
      <c r="AY115" s="73"/>
      <c r="AZ115" s="73"/>
      <c r="BA115" s="73"/>
      <c r="BB115" s="74"/>
      <c r="BC115" s="74"/>
      <c r="BD115" s="66"/>
    </row>
    <row r="116" spans="2:56" ht="30.75" customHeight="1" x14ac:dyDescent="0.35">
      <c r="B116" s="416" t="s">
        <v>315</v>
      </c>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71"/>
      <c r="Z116" s="71"/>
      <c r="AA116" s="71"/>
      <c r="AB116" s="71"/>
      <c r="AC116" s="71"/>
      <c r="AD116" s="71"/>
      <c r="AE116" s="71"/>
      <c r="AF116" s="71"/>
      <c r="AG116" s="71"/>
      <c r="AH116" s="71"/>
      <c r="AI116" s="71"/>
      <c r="AJ116" s="95"/>
      <c r="AK116" s="72"/>
      <c r="AL116" s="77"/>
      <c r="AM116" s="77"/>
      <c r="AN116" s="77"/>
      <c r="AO116" s="77"/>
      <c r="AP116" s="77"/>
      <c r="AQ116" s="77"/>
      <c r="AR116" s="73"/>
      <c r="AS116" s="73"/>
      <c r="AT116" s="73"/>
      <c r="AU116" s="73"/>
      <c r="AV116" s="73"/>
      <c r="AW116" s="73"/>
      <c r="AX116" s="73"/>
      <c r="AY116" s="73"/>
      <c r="AZ116" s="73"/>
      <c r="BA116" s="73"/>
      <c r="BB116" s="74"/>
      <c r="BC116" s="74"/>
      <c r="BD116" s="66"/>
    </row>
    <row r="117" spans="2:56" ht="21.75" customHeight="1" x14ac:dyDescent="0.35">
      <c r="B117" s="423" t="s">
        <v>139</v>
      </c>
      <c r="C117" s="423"/>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76"/>
      <c r="Z117" s="76"/>
      <c r="AA117" s="76"/>
      <c r="AB117" s="76"/>
      <c r="AC117" s="76"/>
      <c r="AD117" s="76"/>
      <c r="AE117" s="71"/>
      <c r="AF117" s="71"/>
      <c r="AG117" s="71"/>
      <c r="AH117" s="71"/>
      <c r="AI117" s="71"/>
      <c r="AJ117" s="95"/>
      <c r="AK117" s="72"/>
      <c r="AL117" s="77"/>
      <c r="AM117" s="77"/>
      <c r="AN117" s="77"/>
      <c r="AO117" s="77"/>
      <c r="AP117" s="77"/>
      <c r="AQ117" s="77"/>
      <c r="AR117" s="73"/>
      <c r="AS117" s="73"/>
      <c r="AT117" s="73"/>
      <c r="AU117" s="73"/>
      <c r="AV117" s="73"/>
      <c r="AW117" s="73"/>
      <c r="AX117" s="73"/>
      <c r="AY117" s="73"/>
      <c r="AZ117" s="73"/>
      <c r="BA117" s="73"/>
      <c r="BB117" s="74"/>
      <c r="BC117" s="74"/>
      <c r="BD117" s="66"/>
    </row>
    <row r="118" spans="2:56" ht="23.25" customHeight="1" x14ac:dyDescent="0.35">
      <c r="B118" s="71"/>
      <c r="C118" s="71"/>
      <c r="D118" s="71"/>
      <c r="E118" s="71"/>
      <c r="F118" s="71"/>
      <c r="G118" s="71"/>
      <c r="H118" s="71"/>
      <c r="I118" s="71"/>
      <c r="J118" s="71"/>
      <c r="K118" s="71"/>
      <c r="L118" s="71"/>
      <c r="M118" s="71"/>
      <c r="N118" s="71"/>
      <c r="O118" s="71"/>
      <c r="P118" s="71"/>
      <c r="Q118" s="71"/>
      <c r="R118" s="71"/>
      <c r="S118" s="78"/>
      <c r="T118" s="95"/>
      <c r="U118" s="95"/>
      <c r="V118" s="95"/>
      <c r="W118" s="95"/>
      <c r="X118" s="95"/>
      <c r="Y118" s="76"/>
      <c r="Z118" s="76"/>
      <c r="AA118" s="76"/>
      <c r="AB118" s="76"/>
      <c r="AC118" s="76"/>
      <c r="AD118" s="76"/>
      <c r="AE118" s="95"/>
      <c r="AF118" s="71"/>
      <c r="AG118" s="71"/>
      <c r="AH118" s="71"/>
      <c r="AI118" s="71"/>
      <c r="AJ118" s="95"/>
      <c r="AK118" s="72"/>
      <c r="AL118" s="73"/>
      <c r="AM118" s="73"/>
      <c r="AN118" s="73"/>
      <c r="AO118" s="73"/>
      <c r="AP118" s="73"/>
      <c r="AQ118" s="73"/>
      <c r="AR118" s="73"/>
      <c r="AS118" s="73"/>
      <c r="AT118" s="73"/>
      <c r="AU118" s="73"/>
      <c r="AV118" s="73"/>
      <c r="AW118" s="73"/>
      <c r="AX118" s="73"/>
      <c r="AY118" s="73"/>
      <c r="AZ118" s="73"/>
      <c r="BA118" s="50"/>
      <c r="BB118" s="74"/>
      <c r="BC118" s="74"/>
      <c r="BD118" s="66"/>
    </row>
    <row r="119" spans="2:56" ht="30.75" customHeight="1" x14ac:dyDescent="0.35">
      <c r="B119" s="422" t="s">
        <v>316</v>
      </c>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79"/>
      <c r="Z119" s="79"/>
      <c r="AA119" s="79"/>
      <c r="AB119" s="79"/>
      <c r="AC119" s="79"/>
      <c r="AD119" s="79"/>
      <c r="AE119" s="80"/>
      <c r="AF119" s="71"/>
      <c r="AG119" s="71"/>
      <c r="AH119" s="71"/>
      <c r="AI119" s="71"/>
      <c r="AJ119" s="95"/>
      <c r="AK119" s="72"/>
      <c r="AL119" s="73"/>
      <c r="AM119" s="73"/>
      <c r="AN119" s="73"/>
      <c r="AO119" s="73"/>
      <c r="AP119" s="73"/>
      <c r="AQ119" s="73"/>
      <c r="AR119" s="73"/>
      <c r="AS119" s="73"/>
      <c r="AT119" s="73"/>
      <c r="AU119" s="73"/>
      <c r="AV119" s="73"/>
      <c r="AW119" s="73"/>
      <c r="AX119" s="73"/>
      <c r="AY119" s="73"/>
      <c r="AZ119" s="73"/>
      <c r="BA119" s="50"/>
      <c r="BB119" s="74"/>
      <c r="BC119" s="74"/>
      <c r="BD119" s="66"/>
    </row>
    <row r="120" spans="2:56" ht="30.75" customHeight="1" x14ac:dyDescent="0.35">
      <c r="B120" s="416" t="s">
        <v>317</v>
      </c>
      <c r="C120" s="416"/>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16"/>
      <c r="AE120" s="80"/>
      <c r="AF120" s="71"/>
      <c r="AG120" s="71"/>
      <c r="AH120" s="71"/>
      <c r="AI120" s="71"/>
      <c r="AJ120" s="95"/>
      <c r="AK120" s="72"/>
      <c r="AL120" s="73"/>
      <c r="AM120" s="73"/>
      <c r="AN120" s="73"/>
      <c r="AO120" s="73"/>
      <c r="AP120" s="73"/>
      <c r="AQ120" s="73"/>
      <c r="AR120" s="73"/>
      <c r="AS120" s="73"/>
      <c r="AT120" s="73"/>
      <c r="AU120" s="73"/>
      <c r="AV120" s="73"/>
      <c r="AW120" s="73"/>
      <c r="AX120" s="73"/>
      <c r="AY120" s="73"/>
      <c r="AZ120" s="73"/>
      <c r="BA120" s="50"/>
      <c r="BB120" s="74"/>
      <c r="BC120" s="74"/>
      <c r="BD120" s="66"/>
    </row>
    <row r="121" spans="2:56" ht="30.75" customHeight="1" x14ac:dyDescent="0.35">
      <c r="B121" s="416" t="s">
        <v>139</v>
      </c>
      <c r="C121" s="416"/>
      <c r="D121" s="416"/>
      <c r="E121" s="416"/>
      <c r="F121" s="416"/>
      <c r="G121" s="416"/>
      <c r="H121" s="416"/>
      <c r="I121" s="416"/>
      <c r="J121" s="416"/>
      <c r="K121" s="416"/>
      <c r="L121" s="416"/>
      <c r="M121" s="416"/>
      <c r="N121" s="416"/>
      <c r="O121" s="416"/>
      <c r="P121" s="96"/>
      <c r="Q121" s="96"/>
      <c r="R121" s="96"/>
      <c r="S121" s="79"/>
      <c r="T121" s="79"/>
      <c r="U121" s="96"/>
      <c r="V121" s="96"/>
      <c r="W121" s="96"/>
      <c r="X121" s="96"/>
      <c r="Y121" s="96"/>
      <c r="Z121" s="96"/>
      <c r="AA121" s="96"/>
      <c r="AB121" s="96"/>
      <c r="AC121" s="96"/>
      <c r="AD121" s="96"/>
      <c r="AE121" s="95"/>
      <c r="AF121" s="95"/>
      <c r="AG121" s="71"/>
      <c r="AH121" s="71"/>
      <c r="AI121" s="71"/>
      <c r="AJ121" s="95"/>
      <c r="AK121" s="72"/>
      <c r="AL121" s="46"/>
      <c r="AM121" s="46"/>
      <c r="AN121" s="46"/>
      <c r="AO121" s="46"/>
      <c r="AP121" s="46"/>
      <c r="AQ121" s="46"/>
      <c r="AR121" s="73"/>
      <c r="AS121" s="73"/>
      <c r="AT121" s="73"/>
      <c r="AU121" s="73"/>
      <c r="AV121" s="73"/>
      <c r="AW121" s="73"/>
      <c r="AX121" s="73"/>
      <c r="AY121" s="73"/>
      <c r="AZ121" s="73"/>
      <c r="BA121" s="73"/>
      <c r="BB121" s="74"/>
      <c r="BC121" s="74"/>
      <c r="BD121" s="66"/>
    </row>
    <row r="122" spans="2:56" ht="20.25" customHeight="1" x14ac:dyDescent="0.35">
      <c r="B122" s="71"/>
      <c r="C122" s="71"/>
      <c r="D122" s="71"/>
      <c r="E122" s="71"/>
      <c r="F122" s="71"/>
      <c r="G122" s="71"/>
      <c r="H122" s="71"/>
      <c r="I122" s="71"/>
      <c r="J122" s="71"/>
      <c r="K122" s="81"/>
      <c r="L122" s="81"/>
      <c r="M122" s="81"/>
      <c r="N122" s="81"/>
      <c r="O122" s="81"/>
      <c r="P122" s="81"/>
      <c r="Q122" s="81"/>
      <c r="R122" s="81"/>
      <c r="S122" s="81"/>
      <c r="T122" s="81"/>
      <c r="U122" s="71"/>
      <c r="V122" s="71"/>
      <c r="W122" s="71"/>
      <c r="X122" s="71"/>
      <c r="Y122" s="71"/>
      <c r="Z122" s="71"/>
      <c r="AA122" s="71"/>
      <c r="AB122" s="71"/>
      <c r="AC122" s="71"/>
      <c r="AD122" s="71"/>
      <c r="AE122" s="95"/>
      <c r="AF122" s="95"/>
      <c r="AG122" s="71"/>
      <c r="AH122" s="71"/>
      <c r="AI122" s="71"/>
      <c r="AJ122" s="95"/>
      <c r="AK122" s="72"/>
      <c r="AL122" s="49"/>
      <c r="AM122" s="73"/>
      <c r="AN122" s="73"/>
      <c r="AO122" s="73"/>
      <c r="AP122" s="73"/>
      <c r="AQ122" s="73"/>
      <c r="AR122" s="73"/>
      <c r="AS122" s="49"/>
      <c r="AT122" s="49"/>
      <c r="AU122" s="49"/>
      <c r="AV122" s="73"/>
      <c r="AW122" s="73"/>
      <c r="AX122" s="73"/>
      <c r="AY122" s="73"/>
      <c r="AZ122" s="73"/>
      <c r="BA122" s="73"/>
      <c r="BB122" s="74"/>
      <c r="BC122" s="74"/>
      <c r="BD122" s="66"/>
    </row>
    <row r="123" spans="2:56" ht="30.75" customHeight="1" x14ac:dyDescent="0.35">
      <c r="B123" s="424" t="s">
        <v>318</v>
      </c>
      <c r="C123" s="424"/>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95"/>
      <c r="AF123" s="95"/>
      <c r="AG123" s="95"/>
      <c r="AH123" s="95"/>
      <c r="AI123" s="95"/>
      <c r="AJ123" s="95"/>
      <c r="AK123" s="72"/>
      <c r="AL123" s="46"/>
      <c r="AM123" s="46"/>
      <c r="AN123" s="46"/>
      <c r="AO123" s="46"/>
      <c r="AP123" s="46"/>
      <c r="AQ123" s="46"/>
      <c r="AR123" s="73"/>
      <c r="AS123" s="73"/>
      <c r="AT123" s="73"/>
      <c r="AU123" s="73"/>
      <c r="AV123" s="73"/>
      <c r="AW123" s="73"/>
      <c r="AX123" s="73"/>
      <c r="AY123" s="73"/>
      <c r="AZ123" s="73"/>
      <c r="BA123" s="73"/>
      <c r="BB123" s="74"/>
      <c r="BC123" s="74"/>
      <c r="BD123" s="66"/>
    </row>
    <row r="124" spans="2:56" ht="18.75" customHeight="1" x14ac:dyDescent="0.35">
      <c r="B124" s="416" t="s">
        <v>319</v>
      </c>
      <c r="C124" s="416"/>
      <c r="D124" s="416"/>
      <c r="E124" s="416"/>
      <c r="F124" s="416"/>
      <c r="G124" s="416"/>
      <c r="H124" s="416"/>
      <c r="I124" s="416"/>
      <c r="J124" s="416"/>
      <c r="K124" s="416"/>
      <c r="L124" s="416"/>
      <c r="M124" s="416"/>
      <c r="N124" s="416"/>
      <c r="O124" s="416"/>
      <c r="P124" s="416"/>
      <c r="Q124" s="416"/>
      <c r="R124" s="416"/>
      <c r="S124" s="416"/>
      <c r="T124" s="416"/>
      <c r="U124" s="416"/>
      <c r="V124" s="416"/>
      <c r="W124" s="416"/>
      <c r="X124" s="416"/>
      <c r="Y124" s="416"/>
      <c r="Z124" s="416"/>
      <c r="AA124" s="416"/>
      <c r="AB124" s="416"/>
      <c r="AC124" s="416"/>
      <c r="AD124" s="416"/>
      <c r="AE124" s="95"/>
      <c r="AF124" s="95"/>
      <c r="AG124" s="95"/>
      <c r="AH124" s="95"/>
      <c r="AI124" s="95"/>
      <c r="AJ124" s="95"/>
      <c r="AK124" s="72"/>
      <c r="AL124" s="77"/>
      <c r="AM124" s="77"/>
      <c r="AN124" s="77"/>
      <c r="AO124" s="77"/>
      <c r="AP124" s="77"/>
      <c r="AQ124" s="77"/>
      <c r="AR124" s="73"/>
      <c r="AS124" s="73"/>
      <c r="AT124" s="73"/>
      <c r="AU124" s="73"/>
      <c r="AV124" s="73"/>
      <c r="AW124" s="73"/>
      <c r="AX124" s="73"/>
      <c r="AY124" s="73"/>
      <c r="AZ124" s="73"/>
      <c r="BA124" s="73"/>
      <c r="BB124" s="74"/>
      <c r="BC124" s="74"/>
      <c r="BD124" s="66"/>
    </row>
    <row r="125" spans="2:56" ht="30.75" customHeight="1" x14ac:dyDescent="0.35">
      <c r="B125" s="416" t="s">
        <v>139</v>
      </c>
      <c r="C125" s="416"/>
      <c r="D125" s="416"/>
      <c r="E125" s="416"/>
      <c r="F125" s="416"/>
      <c r="G125" s="416"/>
      <c r="H125" s="416"/>
      <c r="I125" s="416"/>
      <c r="J125" s="416"/>
      <c r="K125" s="416"/>
      <c r="L125" s="416"/>
      <c r="M125" s="416"/>
      <c r="N125" s="416"/>
      <c r="O125" s="416"/>
      <c r="P125" s="96"/>
      <c r="Q125" s="96"/>
      <c r="R125" s="96"/>
      <c r="S125" s="79"/>
      <c r="T125" s="79"/>
      <c r="U125" s="96"/>
      <c r="V125" s="96"/>
      <c r="W125" s="96"/>
      <c r="X125" s="96"/>
      <c r="Y125" s="96"/>
      <c r="Z125" s="96"/>
      <c r="AA125" s="96"/>
      <c r="AB125" s="96"/>
      <c r="AC125" s="96"/>
      <c r="AD125" s="96"/>
      <c r="AE125" s="95"/>
      <c r="AF125" s="95"/>
      <c r="AG125" s="95"/>
      <c r="AH125" s="95"/>
      <c r="AI125" s="95"/>
      <c r="AJ125" s="95"/>
      <c r="AK125" s="72"/>
      <c r="AL125" s="74"/>
      <c r="AM125" s="74"/>
      <c r="AN125" s="74"/>
      <c r="AO125" s="74"/>
      <c r="AP125" s="74"/>
      <c r="AQ125" s="74"/>
      <c r="AR125" s="74"/>
      <c r="AS125" s="74"/>
      <c r="AT125" s="74"/>
      <c r="AU125" s="74"/>
      <c r="AV125" s="74"/>
      <c r="AW125" s="74"/>
      <c r="AX125" s="74"/>
      <c r="AY125" s="74"/>
      <c r="AZ125" s="74"/>
      <c r="BA125" s="73"/>
      <c r="BB125" s="74"/>
      <c r="BC125" s="74"/>
      <c r="BD125" s="66"/>
    </row>
    <row r="126" spans="2:56" ht="20.25" customHeight="1" x14ac:dyDescent="0.3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71"/>
      <c r="AB126" s="71"/>
      <c r="AC126" s="71"/>
      <c r="AD126" s="71"/>
      <c r="AE126" s="95"/>
      <c r="AF126" s="95"/>
      <c r="AG126" s="95"/>
      <c r="AH126" s="95"/>
      <c r="AI126" s="95"/>
      <c r="AJ126" s="95"/>
      <c r="AK126" s="72"/>
      <c r="AL126" s="82"/>
      <c r="AM126" s="82"/>
      <c r="AN126" s="82"/>
      <c r="AO126" s="82"/>
      <c r="AP126" s="82"/>
      <c r="AQ126" s="82"/>
      <c r="AR126" s="82"/>
      <c r="AS126" s="82"/>
      <c r="AT126" s="82"/>
      <c r="AU126" s="82"/>
      <c r="AV126" s="82"/>
      <c r="AW126" s="82"/>
      <c r="AX126" s="82"/>
      <c r="AY126" s="82"/>
      <c r="AZ126" s="82"/>
      <c r="BA126" s="73"/>
      <c r="BB126" s="74"/>
      <c r="BC126" s="74"/>
      <c r="BD126" s="66"/>
    </row>
    <row r="127" spans="2:56" ht="30.75" customHeight="1" x14ac:dyDescent="0.35">
      <c r="B127" s="424" t="s">
        <v>320</v>
      </c>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123"/>
      <c r="AF127" s="123"/>
      <c r="AG127" s="123"/>
      <c r="AH127" s="123"/>
      <c r="AI127" s="123"/>
      <c r="AJ127" s="123"/>
      <c r="AK127" s="72"/>
      <c r="AL127" s="82"/>
      <c r="AM127" s="82"/>
      <c r="AN127" s="82"/>
      <c r="AO127" s="82"/>
      <c r="AP127" s="82"/>
      <c r="AQ127" s="82"/>
      <c r="AR127" s="82"/>
      <c r="AS127" s="82"/>
      <c r="AT127" s="82"/>
      <c r="AU127" s="82"/>
      <c r="AV127" s="82"/>
      <c r="AW127" s="82"/>
      <c r="AX127" s="82"/>
      <c r="AY127" s="82"/>
      <c r="AZ127" s="82"/>
      <c r="BA127" s="73"/>
      <c r="BB127" s="74"/>
      <c r="BC127" s="74"/>
      <c r="BD127" s="66"/>
    </row>
    <row r="128" spans="2:56" ht="35.25" customHeight="1" x14ac:dyDescent="0.35">
      <c r="B128" s="416" t="s">
        <v>321</v>
      </c>
      <c r="C128" s="416"/>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123"/>
      <c r="AF128" s="123"/>
      <c r="AG128" s="123"/>
      <c r="AH128" s="123"/>
      <c r="AI128" s="123"/>
      <c r="AJ128" s="123"/>
      <c r="AK128" s="72"/>
      <c r="AL128" s="82"/>
      <c r="AM128" s="82"/>
      <c r="AN128" s="82"/>
      <c r="AO128" s="82"/>
      <c r="AP128" s="82"/>
      <c r="AQ128" s="82"/>
      <c r="AR128" s="82"/>
      <c r="AS128" s="82"/>
      <c r="AT128" s="82"/>
      <c r="AU128" s="82"/>
      <c r="AV128" s="82"/>
      <c r="AW128" s="82"/>
      <c r="AX128" s="82"/>
      <c r="AY128" s="82"/>
      <c r="AZ128" s="82"/>
      <c r="BA128" s="73"/>
      <c r="BB128" s="74"/>
      <c r="BC128" s="74"/>
      <c r="BD128" s="66"/>
    </row>
    <row r="129" spans="2:56" ht="36.75" customHeight="1" x14ac:dyDescent="0.35">
      <c r="B129" s="416" t="s">
        <v>139</v>
      </c>
      <c r="C129" s="416"/>
      <c r="D129" s="416"/>
      <c r="E129" s="416"/>
      <c r="F129" s="416"/>
      <c r="G129" s="416"/>
      <c r="H129" s="416"/>
      <c r="I129" s="416"/>
      <c r="J129" s="416"/>
      <c r="K129" s="416"/>
      <c r="L129" s="416"/>
      <c r="M129" s="416"/>
      <c r="N129" s="416"/>
      <c r="O129" s="416"/>
      <c r="P129" s="124"/>
      <c r="Q129" s="124"/>
      <c r="R129" s="124"/>
      <c r="S129" s="79"/>
      <c r="T129" s="79"/>
      <c r="U129" s="124"/>
      <c r="V129" s="124"/>
      <c r="W129" s="124"/>
      <c r="X129" s="124"/>
      <c r="Y129" s="124"/>
      <c r="Z129" s="124"/>
      <c r="AA129" s="124"/>
      <c r="AB129" s="124"/>
      <c r="AC129" s="124"/>
      <c r="AD129" s="124"/>
      <c r="AE129" s="123"/>
      <c r="AF129" s="123"/>
      <c r="AG129" s="123"/>
      <c r="AH129" s="123"/>
      <c r="AI129" s="123"/>
      <c r="AJ129" s="123"/>
      <c r="AK129" s="72"/>
      <c r="AL129" s="82"/>
      <c r="AM129" s="82"/>
      <c r="AN129" s="82"/>
      <c r="AO129" s="82"/>
      <c r="AP129" s="82"/>
      <c r="AQ129" s="82"/>
      <c r="AR129" s="82"/>
      <c r="AS129" s="82"/>
      <c r="AT129" s="82"/>
      <c r="AU129" s="82"/>
      <c r="AV129" s="82"/>
      <c r="AW129" s="82"/>
      <c r="AX129" s="82"/>
      <c r="AY129" s="82"/>
      <c r="AZ129" s="82"/>
      <c r="BA129" s="73"/>
      <c r="BB129" s="74"/>
      <c r="BC129" s="74"/>
      <c r="BD129" s="66"/>
    </row>
    <row r="130" spans="2:56" ht="20.25" customHeight="1" x14ac:dyDescent="0.3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71"/>
      <c r="AB130" s="71"/>
      <c r="AC130" s="71"/>
      <c r="AD130" s="71"/>
      <c r="AE130" s="123"/>
      <c r="AF130" s="123"/>
      <c r="AG130" s="123"/>
      <c r="AH130" s="123"/>
      <c r="AI130" s="123"/>
      <c r="AJ130" s="123"/>
      <c r="AK130" s="72"/>
      <c r="AL130" s="82"/>
      <c r="AM130" s="82"/>
      <c r="AN130" s="82"/>
      <c r="AO130" s="82"/>
      <c r="AP130" s="82"/>
      <c r="AQ130" s="82"/>
      <c r="AR130" s="82"/>
      <c r="AS130" s="82"/>
      <c r="AT130" s="82"/>
      <c r="AU130" s="82"/>
      <c r="AV130" s="82"/>
      <c r="AW130" s="82"/>
      <c r="AX130" s="82"/>
      <c r="AY130" s="82"/>
      <c r="AZ130" s="82"/>
      <c r="BA130" s="73"/>
      <c r="BB130" s="74"/>
      <c r="BC130" s="74"/>
      <c r="BD130" s="66"/>
    </row>
    <row r="131" spans="2:56" ht="30.75" customHeight="1" x14ac:dyDescent="0.35">
      <c r="B131" s="422" t="s">
        <v>322</v>
      </c>
      <c r="C131" s="422"/>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79"/>
      <c r="Z131" s="79"/>
      <c r="AA131" s="79"/>
      <c r="AB131" s="79"/>
      <c r="AC131" s="79"/>
      <c r="AD131" s="79"/>
      <c r="AE131" s="95"/>
      <c r="AF131" s="95"/>
      <c r="AG131" s="95"/>
      <c r="AH131" s="95"/>
      <c r="AI131" s="95"/>
      <c r="AJ131" s="95"/>
      <c r="AK131" s="72"/>
      <c r="AL131" s="46"/>
      <c r="AM131" s="46"/>
      <c r="AN131" s="46"/>
      <c r="AO131" s="46"/>
      <c r="AP131" s="46"/>
      <c r="AQ131" s="46"/>
      <c r="AR131" s="73"/>
      <c r="AS131" s="95"/>
      <c r="AT131" s="95"/>
      <c r="AU131" s="95"/>
      <c r="AV131" s="73"/>
      <c r="AW131" s="73"/>
      <c r="AX131" s="73"/>
      <c r="AY131" s="73"/>
      <c r="AZ131" s="73"/>
      <c r="BA131" s="73"/>
      <c r="BB131" s="74"/>
      <c r="BC131" s="74"/>
      <c r="BD131" s="66"/>
    </row>
    <row r="132" spans="2:56" ht="30.75" customHeight="1" x14ac:dyDescent="0.35">
      <c r="B132" s="416" t="s">
        <v>323</v>
      </c>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71"/>
      <c r="AF132" s="95"/>
      <c r="AG132" s="95"/>
      <c r="AH132" s="95"/>
      <c r="AI132" s="95"/>
      <c r="AJ132" s="95"/>
      <c r="AK132" s="72"/>
      <c r="AL132" s="77"/>
      <c r="AM132" s="77"/>
      <c r="AN132" s="77"/>
      <c r="AO132" s="77"/>
      <c r="AP132" s="77"/>
      <c r="AQ132" s="77"/>
      <c r="AR132" s="73"/>
      <c r="AS132" s="49"/>
      <c r="AT132" s="73"/>
      <c r="AU132" s="73"/>
      <c r="AV132" s="73"/>
      <c r="AW132" s="73"/>
      <c r="AX132" s="73"/>
      <c r="AY132" s="73"/>
      <c r="AZ132" s="73"/>
      <c r="BA132" s="73"/>
      <c r="BB132" s="74"/>
      <c r="BC132" s="74"/>
      <c r="BD132" s="66"/>
    </row>
    <row r="133" spans="2:56" ht="30.75" customHeight="1" x14ac:dyDescent="0.35">
      <c r="B133" s="416" t="s">
        <v>139</v>
      </c>
      <c r="C133" s="416"/>
      <c r="D133" s="416"/>
      <c r="E133" s="416"/>
      <c r="F133" s="416"/>
      <c r="G133" s="416"/>
      <c r="H133" s="416"/>
      <c r="I133" s="416"/>
      <c r="J133" s="416"/>
      <c r="K133" s="416"/>
      <c r="L133" s="416"/>
      <c r="M133" s="416"/>
      <c r="N133" s="416"/>
      <c r="O133" s="416"/>
      <c r="P133" s="96"/>
      <c r="Q133" s="96"/>
      <c r="R133" s="96"/>
      <c r="S133" s="79"/>
      <c r="T133" s="79"/>
      <c r="U133" s="96"/>
      <c r="V133" s="96"/>
      <c r="W133" s="96"/>
      <c r="X133" s="96"/>
      <c r="Y133" s="96"/>
      <c r="Z133" s="96"/>
      <c r="AA133" s="96"/>
      <c r="AB133" s="96"/>
      <c r="AC133" s="96"/>
      <c r="AD133" s="96"/>
      <c r="AE133" s="71"/>
      <c r="AF133" s="95"/>
      <c r="AG133" s="95"/>
      <c r="AH133" s="95"/>
      <c r="AI133" s="95"/>
      <c r="AJ133" s="71"/>
      <c r="AK133" s="72"/>
      <c r="AL133" s="46"/>
      <c r="AM133" s="46"/>
      <c r="AN133" s="46"/>
      <c r="AO133" s="46"/>
      <c r="AP133" s="46"/>
      <c r="AQ133" s="46"/>
      <c r="AR133" s="73"/>
      <c r="AS133" s="73"/>
      <c r="AT133" s="73"/>
      <c r="AU133" s="73"/>
      <c r="AV133" s="73"/>
      <c r="AW133" s="73"/>
      <c r="AX133" s="74"/>
      <c r="AY133" s="74"/>
      <c r="AZ133" s="74"/>
      <c r="BA133" s="74"/>
      <c r="BB133" s="74"/>
      <c r="BC133" s="74"/>
      <c r="BD133" s="66"/>
    </row>
    <row r="134" spans="2:56" ht="30.75" customHeight="1" x14ac:dyDescent="0.35">
      <c r="B134" s="97"/>
      <c r="C134" s="97"/>
      <c r="D134" s="97"/>
      <c r="E134" s="97"/>
      <c r="F134" s="97"/>
      <c r="G134" s="97"/>
      <c r="H134" s="97"/>
      <c r="I134" s="97"/>
      <c r="J134" s="97"/>
      <c r="K134" s="97"/>
      <c r="L134" s="97"/>
      <c r="M134" s="97"/>
      <c r="N134" s="97"/>
      <c r="O134" s="97"/>
      <c r="P134" s="96"/>
      <c r="Q134" s="96"/>
      <c r="R134" s="96"/>
      <c r="S134" s="79"/>
      <c r="T134" s="79"/>
      <c r="U134" s="96"/>
      <c r="V134" s="96"/>
      <c r="W134" s="96"/>
      <c r="X134" s="96"/>
      <c r="Y134" s="96"/>
      <c r="Z134" s="96"/>
      <c r="AA134" s="96"/>
      <c r="AB134" s="96"/>
      <c r="AC134" s="96"/>
      <c r="AD134" s="96"/>
      <c r="AE134" s="71"/>
      <c r="AF134" s="95"/>
      <c r="AG134" s="95"/>
      <c r="AH134" s="95"/>
      <c r="AI134" s="95"/>
      <c r="AJ134" s="71"/>
      <c r="AK134" s="72"/>
      <c r="AL134" s="46"/>
      <c r="AM134" s="46"/>
      <c r="AN134" s="46"/>
      <c r="AO134" s="46"/>
      <c r="AP134" s="46"/>
      <c r="AQ134" s="46"/>
      <c r="AR134" s="73"/>
      <c r="AS134" s="73"/>
      <c r="AT134" s="73"/>
      <c r="AU134" s="73"/>
      <c r="AV134" s="73"/>
      <c r="AW134" s="73"/>
      <c r="AX134" s="74"/>
      <c r="AY134" s="74"/>
      <c r="AZ134" s="74"/>
      <c r="BA134" s="74"/>
      <c r="BB134" s="74"/>
      <c r="BC134" s="74"/>
      <c r="BD134" s="66"/>
    </row>
    <row r="135" spans="2:56" ht="30.75" customHeight="1" x14ac:dyDescent="0.35">
      <c r="B135" s="422" t="s">
        <v>324</v>
      </c>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79"/>
      <c r="Z135" s="79"/>
      <c r="AA135" s="79"/>
      <c r="AB135" s="79"/>
      <c r="AC135" s="79"/>
      <c r="AD135" s="79"/>
      <c r="AE135" s="71"/>
      <c r="AF135" s="95"/>
      <c r="AG135" s="95"/>
      <c r="AH135" s="95"/>
      <c r="AI135" s="95"/>
      <c r="AJ135" s="71"/>
      <c r="AK135" s="72"/>
      <c r="AL135" s="46"/>
      <c r="AM135" s="46"/>
      <c r="AN135" s="46"/>
      <c r="AO135" s="46"/>
      <c r="AP135" s="46"/>
      <c r="AQ135" s="46"/>
      <c r="AR135" s="73"/>
      <c r="AS135" s="73"/>
      <c r="AT135" s="73"/>
      <c r="AU135" s="73"/>
      <c r="AV135" s="73"/>
      <c r="AW135" s="73"/>
      <c r="AX135" s="74"/>
      <c r="AY135" s="74"/>
      <c r="AZ135" s="74"/>
      <c r="BA135" s="74"/>
      <c r="BB135" s="74"/>
      <c r="BC135" s="74"/>
      <c r="BD135" s="66"/>
    </row>
    <row r="136" spans="2:56" ht="30.75" customHeight="1" x14ac:dyDescent="0.35">
      <c r="B136" s="416" t="s">
        <v>325</v>
      </c>
      <c r="C136" s="416"/>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71"/>
      <c r="AF136" s="95"/>
      <c r="AG136" s="95"/>
      <c r="AH136" s="95"/>
      <c r="AI136" s="95"/>
      <c r="AJ136" s="71"/>
      <c r="AK136" s="72"/>
      <c r="AL136" s="46"/>
      <c r="AM136" s="46"/>
      <c r="AN136" s="46"/>
      <c r="AO136" s="46"/>
      <c r="AP136" s="46"/>
      <c r="AQ136" s="46"/>
      <c r="AR136" s="73"/>
      <c r="AS136" s="73"/>
      <c r="AT136" s="73"/>
      <c r="AU136" s="73"/>
      <c r="AV136" s="73"/>
      <c r="AW136" s="73"/>
      <c r="AX136" s="74"/>
      <c r="AY136" s="74"/>
      <c r="AZ136" s="74"/>
      <c r="BA136" s="74"/>
      <c r="BB136" s="74"/>
      <c r="BC136" s="74"/>
      <c r="BD136" s="66"/>
    </row>
    <row r="137" spans="2:56" ht="30.75" customHeight="1" x14ac:dyDescent="0.35">
      <c r="B137" s="416" t="s">
        <v>139</v>
      </c>
      <c r="C137" s="416"/>
      <c r="D137" s="416"/>
      <c r="E137" s="416"/>
      <c r="F137" s="416"/>
      <c r="G137" s="416"/>
      <c r="H137" s="416"/>
      <c r="I137" s="416"/>
      <c r="J137" s="416"/>
      <c r="K137" s="416"/>
      <c r="L137" s="416"/>
      <c r="M137" s="416"/>
      <c r="N137" s="416"/>
      <c r="O137" s="416"/>
      <c r="P137" s="96"/>
      <c r="Q137" s="96"/>
      <c r="R137" s="96"/>
      <c r="S137" s="79"/>
      <c r="T137" s="79"/>
      <c r="U137" s="96"/>
      <c r="V137" s="96"/>
      <c r="W137" s="96"/>
      <c r="X137" s="96"/>
      <c r="Y137" s="96"/>
      <c r="Z137" s="96"/>
      <c r="AA137" s="96"/>
      <c r="AB137" s="96"/>
      <c r="AC137" s="96"/>
      <c r="AD137" s="96"/>
      <c r="AE137" s="71"/>
      <c r="AF137" s="95"/>
      <c r="AG137" s="95"/>
      <c r="AH137" s="95"/>
      <c r="AI137" s="95"/>
      <c r="AJ137" s="71"/>
      <c r="AK137" s="72"/>
      <c r="AL137" s="46"/>
      <c r="AM137" s="46"/>
      <c r="AN137" s="46"/>
      <c r="AO137" s="46"/>
      <c r="AP137" s="46"/>
      <c r="AQ137" s="46"/>
      <c r="AR137" s="73"/>
      <c r="AS137" s="73"/>
      <c r="AT137" s="73"/>
      <c r="AU137" s="73"/>
      <c r="AV137" s="73"/>
      <c r="AW137" s="73"/>
      <c r="AX137" s="74"/>
      <c r="AY137" s="74"/>
      <c r="AZ137" s="74"/>
      <c r="BA137" s="74"/>
      <c r="BB137" s="74"/>
      <c r="BC137" s="74"/>
      <c r="BD137" s="66"/>
    </row>
    <row r="138" spans="2:56" ht="30.75" customHeight="1" x14ac:dyDescent="0.35">
      <c r="B138" s="415"/>
      <c r="C138" s="415"/>
      <c r="D138" s="415"/>
      <c r="E138" s="415"/>
      <c r="F138" s="415"/>
      <c r="G138" s="415"/>
      <c r="H138" s="415"/>
      <c r="I138" s="415"/>
      <c r="J138" s="415"/>
      <c r="K138" s="415"/>
      <c r="L138" s="415"/>
      <c r="M138" s="415"/>
      <c r="N138" s="415"/>
      <c r="O138" s="415"/>
      <c r="P138" s="415"/>
      <c r="Q138" s="415"/>
      <c r="R138" s="415"/>
      <c r="S138" s="415"/>
      <c r="T138" s="415"/>
      <c r="U138" s="415"/>
      <c r="V138" s="415"/>
      <c r="W138" s="79"/>
      <c r="X138" s="79"/>
      <c r="Y138" s="79"/>
      <c r="Z138" s="79"/>
      <c r="AA138" s="79"/>
      <c r="AB138" s="79"/>
      <c r="AC138" s="79"/>
      <c r="AD138" s="79"/>
      <c r="AE138" s="71"/>
      <c r="AF138" s="71"/>
      <c r="AG138" s="95"/>
      <c r="AH138" s="95"/>
      <c r="AI138" s="95"/>
      <c r="AJ138" s="71"/>
      <c r="AK138" s="72"/>
      <c r="AL138" s="77"/>
      <c r="AM138" s="77"/>
      <c r="AN138" s="77"/>
      <c r="AO138" s="77"/>
      <c r="AP138" s="77"/>
      <c r="AQ138" s="77"/>
      <c r="AR138" s="73"/>
      <c r="AS138" s="73"/>
      <c r="AT138" s="73"/>
      <c r="AU138" s="73"/>
      <c r="AV138" s="73"/>
      <c r="AW138" s="73"/>
      <c r="AX138" s="74"/>
      <c r="AY138" s="74"/>
      <c r="AZ138" s="74"/>
      <c r="BA138" s="74"/>
      <c r="BB138" s="74"/>
      <c r="BC138" s="74"/>
      <c r="BD138" s="66"/>
    </row>
    <row r="139" spans="2:56" ht="28.5" customHeight="1" x14ac:dyDescent="0.35">
      <c r="B139" s="415" t="s">
        <v>326</v>
      </c>
      <c r="C139" s="415"/>
      <c r="D139" s="415"/>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5"/>
      <c r="AD139" s="415"/>
      <c r="AE139" s="415"/>
      <c r="AF139" s="415"/>
      <c r="AG139" s="415"/>
      <c r="AH139" s="415"/>
      <c r="AI139" s="415"/>
      <c r="AJ139" s="415"/>
      <c r="AK139" s="72"/>
      <c r="AL139" s="72"/>
      <c r="AM139" s="72"/>
      <c r="AN139" s="72"/>
      <c r="AO139" s="72"/>
      <c r="AP139" s="72"/>
      <c r="AQ139" s="72"/>
      <c r="AR139" s="72"/>
      <c r="AS139" s="72"/>
      <c r="AT139" s="72"/>
      <c r="AU139" s="72"/>
      <c r="AV139" s="74"/>
      <c r="AW139" s="74"/>
      <c r="AX139" s="74"/>
      <c r="AY139" s="74"/>
      <c r="AZ139" s="74"/>
      <c r="BA139" s="74"/>
      <c r="BB139" s="74"/>
      <c r="BC139" s="74"/>
      <c r="BD139" s="66"/>
    </row>
    <row r="140" spans="2:56" ht="30.75" customHeight="1" x14ac:dyDescent="0.35">
      <c r="B140" s="440" t="s">
        <v>327</v>
      </c>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83"/>
      <c r="AE140" s="83"/>
      <c r="AF140" s="83"/>
      <c r="AG140" s="83"/>
      <c r="AH140" s="83"/>
      <c r="AI140" s="83"/>
      <c r="AJ140" s="83"/>
      <c r="AK140" s="74"/>
      <c r="AL140" s="74"/>
      <c r="AM140" s="74"/>
      <c r="AN140" s="74"/>
      <c r="AO140" s="74"/>
      <c r="AP140" s="74"/>
      <c r="AQ140" s="74"/>
      <c r="AR140" s="74"/>
      <c r="AS140" s="74"/>
      <c r="AT140" s="74"/>
      <c r="AU140" s="74"/>
      <c r="AV140" s="74"/>
      <c r="AW140" s="74"/>
      <c r="AX140" s="74"/>
      <c r="AY140" s="74"/>
      <c r="AZ140" s="74"/>
      <c r="BA140" s="74"/>
      <c r="BB140" s="74"/>
      <c r="BC140" s="74"/>
      <c r="BD140" s="66"/>
    </row>
    <row r="141" spans="2:56" ht="31.5" customHeight="1" x14ac:dyDescent="0.35">
      <c r="B141" s="66"/>
      <c r="C141" s="66"/>
      <c r="D141" s="66"/>
      <c r="E141" s="66"/>
      <c r="F141" s="66"/>
      <c r="G141" s="66"/>
      <c r="H141" s="66"/>
      <c r="I141" s="66"/>
      <c r="J141" s="66"/>
      <c r="K141" s="66"/>
      <c r="L141" s="66"/>
      <c r="M141" s="66"/>
      <c r="N141" s="66"/>
      <c r="O141" s="66"/>
      <c r="P141" s="66"/>
      <c r="Q141" s="66"/>
      <c r="R141" s="66"/>
      <c r="S141" s="84"/>
      <c r="T141" s="84"/>
      <c r="U141" s="66"/>
      <c r="V141" s="66"/>
      <c r="W141" s="66"/>
      <c r="X141" s="66"/>
      <c r="Y141" s="66"/>
      <c r="Z141" s="66"/>
      <c r="AA141" s="66"/>
      <c r="AB141" s="66"/>
      <c r="AC141" s="66"/>
      <c r="AD141" s="66"/>
      <c r="AE141" s="83"/>
      <c r="AF141" s="83"/>
      <c r="AG141" s="83"/>
      <c r="AH141" s="83"/>
      <c r="AI141" s="83"/>
      <c r="AJ141" s="83"/>
      <c r="AK141" s="74"/>
      <c r="AL141" s="74"/>
      <c r="AM141" s="74"/>
      <c r="AN141" s="74"/>
      <c r="AO141" s="74"/>
      <c r="AP141" s="74"/>
      <c r="AQ141" s="74"/>
      <c r="AR141" s="74"/>
      <c r="AS141" s="74"/>
      <c r="AT141" s="74"/>
      <c r="AU141" s="74"/>
      <c r="AV141" s="74"/>
      <c r="AW141" s="74"/>
      <c r="AX141" s="74"/>
      <c r="AY141" s="74"/>
      <c r="AZ141" s="74"/>
      <c r="BA141" s="74"/>
      <c r="BB141" s="74"/>
      <c r="BC141" s="74"/>
      <c r="BD141" s="66"/>
    </row>
    <row r="142" spans="2:56" ht="12" customHeight="1" x14ac:dyDescent="0.35">
      <c r="B142" s="441"/>
      <c r="C142" s="441"/>
      <c r="D142" s="441"/>
      <c r="E142" s="441"/>
      <c r="F142" s="441"/>
      <c r="G142" s="441"/>
      <c r="H142" s="441"/>
      <c r="I142" s="441"/>
      <c r="J142" s="441"/>
      <c r="K142" s="441"/>
      <c r="L142" s="441"/>
      <c r="M142" s="441"/>
      <c r="N142" s="441"/>
      <c r="O142" s="441"/>
      <c r="P142" s="441"/>
      <c r="Q142" s="441"/>
      <c r="R142" s="441"/>
      <c r="S142" s="441"/>
      <c r="T142" s="441"/>
      <c r="U142" s="441"/>
      <c r="V142" s="441"/>
      <c r="W142" s="441"/>
      <c r="X142" s="441"/>
      <c r="Y142" s="441"/>
      <c r="Z142" s="441"/>
      <c r="AA142" s="441"/>
      <c r="AB142" s="441"/>
      <c r="AC142" s="441"/>
      <c r="AD142" s="11"/>
      <c r="AE142" s="11"/>
      <c r="AF142" s="11"/>
      <c r="AG142" s="11"/>
      <c r="AH142" s="11"/>
      <c r="AI142" s="11"/>
      <c r="AJ142" s="66"/>
      <c r="AK142" s="66"/>
      <c r="AL142" s="66"/>
      <c r="AM142" s="66"/>
      <c r="AN142" s="66"/>
      <c r="AO142" s="66"/>
      <c r="AP142" s="66"/>
      <c r="AQ142" s="66"/>
      <c r="AR142" s="66"/>
      <c r="AS142" s="66"/>
      <c r="AT142" s="66"/>
      <c r="AU142" s="66"/>
      <c r="AV142" s="66"/>
      <c r="AW142" s="66"/>
      <c r="AX142" s="66"/>
      <c r="AY142" s="66"/>
      <c r="AZ142" s="66"/>
      <c r="BA142" s="66"/>
      <c r="BB142" s="66"/>
      <c r="BC142" s="66"/>
      <c r="BD142" s="66"/>
    </row>
    <row r="143" spans="2:56" ht="30.75" x14ac:dyDescent="0.2">
      <c r="B143" s="10"/>
      <c r="C143" s="10"/>
      <c r="D143" s="10"/>
      <c r="E143" s="10"/>
      <c r="F143" s="10"/>
      <c r="G143" s="10"/>
      <c r="H143" s="10"/>
      <c r="I143" s="10"/>
      <c r="J143" s="10"/>
      <c r="K143" s="10"/>
      <c r="L143" s="10"/>
      <c r="M143" s="10"/>
      <c r="N143" s="10"/>
      <c r="O143" s="10"/>
      <c r="P143" s="10"/>
      <c r="Q143" s="10"/>
      <c r="R143" s="10"/>
      <c r="S143" s="18"/>
      <c r="T143" s="18"/>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row>
    <row r="144" spans="2:56" ht="30" x14ac:dyDescent="0.4">
      <c r="B144" s="9"/>
      <c r="C144" s="7"/>
      <c r="D144" s="7"/>
      <c r="E144" s="7"/>
      <c r="F144" s="7"/>
      <c r="G144" s="7"/>
      <c r="H144" s="7"/>
      <c r="I144" s="7"/>
      <c r="J144" s="7"/>
      <c r="K144" s="7"/>
      <c r="L144" s="7"/>
      <c r="M144" s="7"/>
      <c r="N144" s="7"/>
      <c r="O144" s="7"/>
      <c r="P144" s="7"/>
      <c r="Q144" s="7"/>
      <c r="R144" s="7"/>
      <c r="S144" s="15"/>
      <c r="T144" s="15"/>
      <c r="U144" s="7"/>
      <c r="V144" s="7"/>
      <c r="W144" s="7"/>
      <c r="X144" s="7"/>
      <c r="Y144" s="7"/>
    </row>
  </sheetData>
  <mergeCells count="836">
    <mergeCell ref="BE67:BI67"/>
    <mergeCell ref="AV68:BI68"/>
    <mergeCell ref="AV69:BI70"/>
    <mergeCell ref="AO13:BJ13"/>
    <mergeCell ref="AV6:BE6"/>
    <mergeCell ref="AV7:BE7"/>
    <mergeCell ref="BE61:BI61"/>
    <mergeCell ref="BE62:BI62"/>
    <mergeCell ref="BE63:BI63"/>
    <mergeCell ref="BE64:BI64"/>
    <mergeCell ref="BE65:BI65"/>
    <mergeCell ref="BE66:BI66"/>
    <mergeCell ref="BE55:BI55"/>
    <mergeCell ref="BE56:BI56"/>
    <mergeCell ref="BE57:BI57"/>
    <mergeCell ref="BE58:BI58"/>
    <mergeCell ref="BE59:BI59"/>
    <mergeCell ref="BE60:BI60"/>
    <mergeCell ref="BE49:BI49"/>
    <mergeCell ref="BE50:BI50"/>
    <mergeCell ref="BE51:BI51"/>
    <mergeCell ref="BE52:BI52"/>
    <mergeCell ref="BE53:BI53"/>
    <mergeCell ref="BE54:BI54"/>
    <mergeCell ref="BE43:BI43"/>
    <mergeCell ref="BE44:BI44"/>
    <mergeCell ref="BE45:BI45"/>
    <mergeCell ref="BE46:BI46"/>
    <mergeCell ref="BE47:BI47"/>
    <mergeCell ref="BE48:BI48"/>
    <mergeCell ref="BE37:BI37"/>
    <mergeCell ref="BE38:BI38"/>
    <mergeCell ref="BE39:BI39"/>
    <mergeCell ref="BE40:BI40"/>
    <mergeCell ref="BE41:BI41"/>
    <mergeCell ref="BE42:BI42"/>
    <mergeCell ref="BH15:BH16"/>
    <mergeCell ref="BI15:BI16"/>
    <mergeCell ref="BE26:BI29"/>
    <mergeCell ref="BE30:BI30"/>
    <mergeCell ref="BE31:BI31"/>
    <mergeCell ref="BE32:BI32"/>
    <mergeCell ref="B140:AC140"/>
    <mergeCell ref="B142:AC142"/>
    <mergeCell ref="AY15:BB15"/>
    <mergeCell ref="BE15:BE16"/>
    <mergeCell ref="BF15:BF16"/>
    <mergeCell ref="BG15:BG16"/>
    <mergeCell ref="BE33:BI33"/>
    <mergeCell ref="BE34:BI34"/>
    <mergeCell ref="BE35:BI35"/>
    <mergeCell ref="BE36:BI36"/>
    <mergeCell ref="B133:O133"/>
    <mergeCell ref="B135:X135"/>
    <mergeCell ref="B136:AD136"/>
    <mergeCell ref="B137:O137"/>
    <mergeCell ref="B138:V138"/>
    <mergeCell ref="B139:AJ139"/>
    <mergeCell ref="B121:O121"/>
    <mergeCell ref="B123:AD123"/>
    <mergeCell ref="B124:AD124"/>
    <mergeCell ref="B125:O125"/>
    <mergeCell ref="B131:X131"/>
    <mergeCell ref="B132:AD132"/>
    <mergeCell ref="B112:X112"/>
    <mergeCell ref="B114:AD115"/>
    <mergeCell ref="B116:X116"/>
    <mergeCell ref="B117:X117"/>
    <mergeCell ref="B119:X119"/>
    <mergeCell ref="B120:AD120"/>
    <mergeCell ref="B127:AD127"/>
    <mergeCell ref="B128:AD128"/>
    <mergeCell ref="B129:O129"/>
    <mergeCell ref="B105:BD105"/>
    <mergeCell ref="B106:BD106"/>
    <mergeCell ref="B107:BD107"/>
    <mergeCell ref="B108:X108"/>
    <mergeCell ref="B109:X110"/>
    <mergeCell ref="B111:X111"/>
    <mergeCell ref="B103:E103"/>
    <mergeCell ref="F103:AW103"/>
    <mergeCell ref="AX103:BD103"/>
    <mergeCell ref="B104:E104"/>
    <mergeCell ref="F104:AW104"/>
    <mergeCell ref="AX104:BD104"/>
    <mergeCell ref="B101:E101"/>
    <mergeCell ref="F101:AW101"/>
    <mergeCell ref="AX101:BD101"/>
    <mergeCell ref="B102:E102"/>
    <mergeCell ref="F102:AW102"/>
    <mergeCell ref="AX102:BD102"/>
    <mergeCell ref="B99:E99"/>
    <mergeCell ref="F99:AW99"/>
    <mergeCell ref="AX99:BD99"/>
    <mergeCell ref="B100:E100"/>
    <mergeCell ref="F100:AW100"/>
    <mergeCell ref="AX100:BD100"/>
    <mergeCell ref="B97:E97"/>
    <mergeCell ref="F97:AW97"/>
    <mergeCell ref="AX97:BD97"/>
    <mergeCell ref="B98:E98"/>
    <mergeCell ref="F98:AW98"/>
    <mergeCell ref="AX98:BD98"/>
    <mergeCell ref="B95:E95"/>
    <mergeCell ref="F95:AW95"/>
    <mergeCell ref="AX95:BD95"/>
    <mergeCell ref="B96:E96"/>
    <mergeCell ref="F96:AW96"/>
    <mergeCell ref="AX96:BD96"/>
    <mergeCell ref="B93:E93"/>
    <mergeCell ref="F93:AW93"/>
    <mergeCell ref="AX93:BD93"/>
    <mergeCell ref="B94:E94"/>
    <mergeCell ref="F94:AW94"/>
    <mergeCell ref="AX94:BD94"/>
    <mergeCell ref="B91:E91"/>
    <mergeCell ref="F91:AW91"/>
    <mergeCell ref="AX91:BD91"/>
    <mergeCell ref="B92:E92"/>
    <mergeCell ref="F92:AW92"/>
    <mergeCell ref="AX92:BD92"/>
    <mergeCell ref="B89:E89"/>
    <mergeCell ref="F89:AW89"/>
    <mergeCell ref="AX89:BD89"/>
    <mergeCell ref="B90:E90"/>
    <mergeCell ref="F90:AW90"/>
    <mergeCell ref="AX90:BD90"/>
    <mergeCell ref="B87:E87"/>
    <mergeCell ref="F87:AW87"/>
    <mergeCell ref="AX87:BD87"/>
    <mergeCell ref="B88:E88"/>
    <mergeCell ref="F88:AW88"/>
    <mergeCell ref="AX88:BD88"/>
    <mergeCell ref="B85:E85"/>
    <mergeCell ref="F85:AW85"/>
    <mergeCell ref="AX85:BD85"/>
    <mergeCell ref="B86:E86"/>
    <mergeCell ref="F86:AW86"/>
    <mergeCell ref="AX86:BD86"/>
    <mergeCell ref="B83:E83"/>
    <mergeCell ref="F83:AW83"/>
    <mergeCell ref="AX83:BD83"/>
    <mergeCell ref="B84:E84"/>
    <mergeCell ref="F84:AW84"/>
    <mergeCell ref="AX84:BD84"/>
    <mergeCell ref="B81:E81"/>
    <mergeCell ref="F81:AW81"/>
    <mergeCell ref="AX81:BD81"/>
    <mergeCell ref="B82:E82"/>
    <mergeCell ref="F82:AW82"/>
    <mergeCell ref="AX82:BD82"/>
    <mergeCell ref="B79:E79"/>
    <mergeCell ref="F79:AW79"/>
    <mergeCell ref="AX79:BD79"/>
    <mergeCell ref="B80:E80"/>
    <mergeCell ref="F80:AW80"/>
    <mergeCell ref="AX80:BD80"/>
    <mergeCell ref="B77:E77"/>
    <mergeCell ref="F77:AW77"/>
    <mergeCell ref="AX77:BD77"/>
    <mergeCell ref="B78:E78"/>
    <mergeCell ref="F78:AW78"/>
    <mergeCell ref="AX78:BD78"/>
    <mergeCell ref="B75:E75"/>
    <mergeCell ref="F75:AW75"/>
    <mergeCell ref="AX75:BD75"/>
    <mergeCell ref="B76:E76"/>
    <mergeCell ref="F76:AW76"/>
    <mergeCell ref="AX76:BD76"/>
    <mergeCell ref="B73:E73"/>
    <mergeCell ref="F73:AW73"/>
    <mergeCell ref="AX73:BD73"/>
    <mergeCell ref="B74:E74"/>
    <mergeCell ref="F74:AW74"/>
    <mergeCell ref="AX74:BD74"/>
    <mergeCell ref="B70:N70"/>
    <mergeCell ref="O70:R70"/>
    <mergeCell ref="S70:V70"/>
    <mergeCell ref="W70:Z70"/>
    <mergeCell ref="AA70:AG70"/>
    <mergeCell ref="AH70:AN70"/>
    <mergeCell ref="AO70:AU70"/>
    <mergeCell ref="B68:Z68"/>
    <mergeCell ref="AA68:AU68"/>
    <mergeCell ref="B69:N69"/>
    <mergeCell ref="O69:R69"/>
    <mergeCell ref="S69:V69"/>
    <mergeCell ref="W69:Z69"/>
    <mergeCell ref="AA69:AG69"/>
    <mergeCell ref="AH69:AN69"/>
    <mergeCell ref="AO69:AU69"/>
    <mergeCell ref="AE67:AF67"/>
    <mergeCell ref="AG67:AK67"/>
    <mergeCell ref="AL67:AP67"/>
    <mergeCell ref="AQ67:AU67"/>
    <mergeCell ref="AV67:BD67"/>
    <mergeCell ref="B67:T67"/>
    <mergeCell ref="U67:V67"/>
    <mergeCell ref="W67:X67"/>
    <mergeCell ref="Y67:Z67"/>
    <mergeCell ref="AA67:AB67"/>
    <mergeCell ref="AC67:AD67"/>
    <mergeCell ref="AE66:AF66"/>
    <mergeCell ref="AG66:AK66"/>
    <mergeCell ref="AL66:AP66"/>
    <mergeCell ref="AQ66:AU66"/>
    <mergeCell ref="AV66:BD66"/>
    <mergeCell ref="B66:T66"/>
    <mergeCell ref="U66:V66"/>
    <mergeCell ref="W66:X66"/>
    <mergeCell ref="Y66:Z66"/>
    <mergeCell ref="AA66:AB66"/>
    <mergeCell ref="AC66:AD66"/>
    <mergeCell ref="AE65:AF65"/>
    <mergeCell ref="AG65:AK65"/>
    <mergeCell ref="AL65:AP65"/>
    <mergeCell ref="AQ65:AU65"/>
    <mergeCell ref="AV65:BD65"/>
    <mergeCell ref="AS64:AT64"/>
    <mergeCell ref="AV64:BD64"/>
    <mergeCell ref="B65:T65"/>
    <mergeCell ref="U65:V65"/>
    <mergeCell ref="W65:X65"/>
    <mergeCell ref="Y65:Z65"/>
    <mergeCell ref="AA65:AB65"/>
    <mergeCell ref="AC65:AD65"/>
    <mergeCell ref="AE64:AF64"/>
    <mergeCell ref="AG64:AH64"/>
    <mergeCell ref="AI64:AJ64"/>
    <mergeCell ref="AL64:AM64"/>
    <mergeCell ref="AN64:AO64"/>
    <mergeCell ref="AQ64:AR64"/>
    <mergeCell ref="B64:T64"/>
    <mergeCell ref="U64:V64"/>
    <mergeCell ref="W64:X64"/>
    <mergeCell ref="Y64:Z64"/>
    <mergeCell ref="AA64:AB64"/>
    <mergeCell ref="AC64:AD64"/>
    <mergeCell ref="AN63:AO63"/>
    <mergeCell ref="AQ63:AR63"/>
    <mergeCell ref="AS63:AT63"/>
    <mergeCell ref="AV63:BD63"/>
    <mergeCell ref="AA63:AB63"/>
    <mergeCell ref="AC63:AD63"/>
    <mergeCell ref="AE63:AF63"/>
    <mergeCell ref="AG63:AH63"/>
    <mergeCell ref="AI63:AJ63"/>
    <mergeCell ref="AL63:AM63"/>
    <mergeCell ref="C63:P63"/>
    <mergeCell ref="Q63:R63"/>
    <mergeCell ref="S63:T63"/>
    <mergeCell ref="U63:V63"/>
    <mergeCell ref="W63:X63"/>
    <mergeCell ref="Y63:Z63"/>
    <mergeCell ref="AN62:AO62"/>
    <mergeCell ref="AQ62:AR62"/>
    <mergeCell ref="AS62:AT62"/>
    <mergeCell ref="AV62:BD62"/>
    <mergeCell ref="AA62:AB62"/>
    <mergeCell ref="AC62:AD62"/>
    <mergeCell ref="AE62:AF62"/>
    <mergeCell ref="AG62:AH62"/>
    <mergeCell ref="AI62:AJ62"/>
    <mergeCell ref="AL62:AM62"/>
    <mergeCell ref="C62:P62"/>
    <mergeCell ref="Q62:R62"/>
    <mergeCell ref="S62:T62"/>
    <mergeCell ref="U62:V62"/>
    <mergeCell ref="W62:X62"/>
    <mergeCell ref="Y62:Z62"/>
    <mergeCell ref="AN61:AO61"/>
    <mergeCell ref="AQ61:AR61"/>
    <mergeCell ref="AS61:AT61"/>
    <mergeCell ref="AV61:BD61"/>
    <mergeCell ref="AA61:AB61"/>
    <mergeCell ref="AC61:AD61"/>
    <mergeCell ref="AE61:AF61"/>
    <mergeCell ref="AG61:AH61"/>
    <mergeCell ref="AI61:AJ61"/>
    <mergeCell ref="AL61:AM61"/>
    <mergeCell ref="C60:P60"/>
    <mergeCell ref="Q60:R60"/>
    <mergeCell ref="S60:T60"/>
    <mergeCell ref="U60:V60"/>
    <mergeCell ref="W60:X60"/>
    <mergeCell ref="Y60:Z60"/>
    <mergeCell ref="C61:P61"/>
    <mergeCell ref="Q61:R61"/>
    <mergeCell ref="S61:T61"/>
    <mergeCell ref="U61:V61"/>
    <mergeCell ref="W61:X61"/>
    <mergeCell ref="Y61:Z61"/>
    <mergeCell ref="AV59:BD59"/>
    <mergeCell ref="AA59:AB59"/>
    <mergeCell ref="AC59:AD59"/>
    <mergeCell ref="AE59:AF59"/>
    <mergeCell ref="AG59:AH59"/>
    <mergeCell ref="AI59:AJ59"/>
    <mergeCell ref="AL59:AM59"/>
    <mergeCell ref="AV60:BD60"/>
    <mergeCell ref="AA60:AB60"/>
    <mergeCell ref="AC60:AD60"/>
    <mergeCell ref="AE60:AF60"/>
    <mergeCell ref="AG60:AH60"/>
    <mergeCell ref="AI60:AJ60"/>
    <mergeCell ref="AL60:AM60"/>
    <mergeCell ref="AN60:AO60"/>
    <mergeCell ref="AQ60:AR60"/>
    <mergeCell ref="AS60:AT60"/>
    <mergeCell ref="C59:P59"/>
    <mergeCell ref="Q59:R59"/>
    <mergeCell ref="S59:T59"/>
    <mergeCell ref="U59:V59"/>
    <mergeCell ref="W59:X59"/>
    <mergeCell ref="Y59:Z59"/>
    <mergeCell ref="AN58:AO58"/>
    <mergeCell ref="AQ58:AR58"/>
    <mergeCell ref="AS58:AT58"/>
    <mergeCell ref="AN59:AO59"/>
    <mergeCell ref="AQ59:AR59"/>
    <mergeCell ref="AS59:AT59"/>
    <mergeCell ref="AV58:BD58"/>
    <mergeCell ref="AA58:AB58"/>
    <mergeCell ref="AC58:AD58"/>
    <mergeCell ref="AE58:AF58"/>
    <mergeCell ref="AG58:AH58"/>
    <mergeCell ref="AI58:AJ58"/>
    <mergeCell ref="AL58:AM58"/>
    <mergeCell ref="C58:P58"/>
    <mergeCell ref="Q58:R58"/>
    <mergeCell ref="S58:T58"/>
    <mergeCell ref="U58:V58"/>
    <mergeCell ref="W58:X58"/>
    <mergeCell ref="Y58:Z58"/>
    <mergeCell ref="AN57:AO57"/>
    <mergeCell ref="AQ57:AR57"/>
    <mergeCell ref="AS57:AT57"/>
    <mergeCell ref="AV57:BD57"/>
    <mergeCell ref="AA57:AB57"/>
    <mergeCell ref="AC57:AD57"/>
    <mergeCell ref="AE57:AF57"/>
    <mergeCell ref="AG57:AH57"/>
    <mergeCell ref="AI57:AJ57"/>
    <mergeCell ref="AL57:AM57"/>
    <mergeCell ref="C56:P56"/>
    <mergeCell ref="Q56:R56"/>
    <mergeCell ref="S56:T56"/>
    <mergeCell ref="U56:V56"/>
    <mergeCell ref="W56:X56"/>
    <mergeCell ref="Y56:Z56"/>
    <mergeCell ref="C57:P57"/>
    <mergeCell ref="Q57:R57"/>
    <mergeCell ref="S57:T57"/>
    <mergeCell ref="U57:V57"/>
    <mergeCell ref="W57:X57"/>
    <mergeCell ref="Y57:Z57"/>
    <mergeCell ref="AV55:BD55"/>
    <mergeCell ref="AA55:AB55"/>
    <mergeCell ref="AC55:AD55"/>
    <mergeCell ref="AE55:AF55"/>
    <mergeCell ref="AG55:AH55"/>
    <mergeCell ref="AI55:AJ55"/>
    <mergeCell ref="AL55:AM55"/>
    <mergeCell ref="AV56:BD56"/>
    <mergeCell ref="AA56:AB56"/>
    <mergeCell ref="AC56:AD56"/>
    <mergeCell ref="AE56:AF56"/>
    <mergeCell ref="AG56:AH56"/>
    <mergeCell ref="AI56:AJ56"/>
    <mergeCell ref="AL56:AM56"/>
    <mergeCell ref="AN56:AO56"/>
    <mergeCell ref="AQ56:AR56"/>
    <mergeCell ref="AS56:AT56"/>
    <mergeCell ref="C55:P55"/>
    <mergeCell ref="Q55:R55"/>
    <mergeCell ref="S55:T55"/>
    <mergeCell ref="U55:V55"/>
    <mergeCell ref="W55:X55"/>
    <mergeCell ref="Y55:Z55"/>
    <mergeCell ref="AN54:AO54"/>
    <mergeCell ref="AQ54:AR54"/>
    <mergeCell ref="AS54:AT54"/>
    <mergeCell ref="AN55:AO55"/>
    <mergeCell ref="AQ55:AR55"/>
    <mergeCell ref="AS55:AT55"/>
    <mergeCell ref="AV54:BD54"/>
    <mergeCell ref="AA54:AB54"/>
    <mergeCell ref="AC54:AD54"/>
    <mergeCell ref="AE54:AF54"/>
    <mergeCell ref="AG54:AH54"/>
    <mergeCell ref="AI54:AJ54"/>
    <mergeCell ref="AL54:AM54"/>
    <mergeCell ref="C54:P54"/>
    <mergeCell ref="Q54:R54"/>
    <mergeCell ref="S54:T54"/>
    <mergeCell ref="U54:V54"/>
    <mergeCell ref="W54:X54"/>
    <mergeCell ref="Y54:Z54"/>
    <mergeCell ref="AN53:AO53"/>
    <mergeCell ref="AQ53:AR53"/>
    <mergeCell ref="AS53:AT53"/>
    <mergeCell ref="AV53:BD53"/>
    <mergeCell ref="AA53:AB53"/>
    <mergeCell ref="AC53:AD53"/>
    <mergeCell ref="AE53:AF53"/>
    <mergeCell ref="AG53:AH53"/>
    <mergeCell ref="AI53:AJ53"/>
    <mergeCell ref="AL53:AM53"/>
    <mergeCell ref="C52:P52"/>
    <mergeCell ref="Q52:R52"/>
    <mergeCell ref="S52:T52"/>
    <mergeCell ref="U52:V52"/>
    <mergeCell ref="W52:X52"/>
    <mergeCell ref="Y52:Z52"/>
    <mergeCell ref="C53:P53"/>
    <mergeCell ref="Q53:R53"/>
    <mergeCell ref="S53:T53"/>
    <mergeCell ref="U53:V53"/>
    <mergeCell ref="W53:X53"/>
    <mergeCell ref="Y53:Z53"/>
    <mergeCell ref="AV51:BD51"/>
    <mergeCell ref="AA51:AB51"/>
    <mergeCell ref="AC51:AD51"/>
    <mergeCell ref="AE51:AF51"/>
    <mergeCell ref="AG51:AH51"/>
    <mergeCell ref="AI51:AJ51"/>
    <mergeCell ref="AL51:AM51"/>
    <mergeCell ref="AV52:BD52"/>
    <mergeCell ref="AA52:AB52"/>
    <mergeCell ref="AC52:AD52"/>
    <mergeCell ref="AE52:AF52"/>
    <mergeCell ref="AG52:AH52"/>
    <mergeCell ref="AI52:AJ52"/>
    <mergeCell ref="AL52:AM52"/>
    <mergeCell ref="AN52:AO52"/>
    <mergeCell ref="AQ52:AR52"/>
    <mergeCell ref="AS52:AT52"/>
    <mergeCell ref="C51:P51"/>
    <mergeCell ref="Q51:R51"/>
    <mergeCell ref="S51:T51"/>
    <mergeCell ref="U51:V51"/>
    <mergeCell ref="W51:X51"/>
    <mergeCell ref="Y51:Z51"/>
    <mergeCell ref="AN50:AO50"/>
    <mergeCell ref="AQ50:AR50"/>
    <mergeCell ref="AS50:AT50"/>
    <mergeCell ref="AN51:AO51"/>
    <mergeCell ref="AQ51:AR51"/>
    <mergeCell ref="AS51:AT51"/>
    <mergeCell ref="AV50:BD50"/>
    <mergeCell ref="AA50:AB50"/>
    <mergeCell ref="AC50:AD50"/>
    <mergeCell ref="AE50:AF50"/>
    <mergeCell ref="AG50:AH50"/>
    <mergeCell ref="AI50:AJ50"/>
    <mergeCell ref="AL50:AM50"/>
    <mergeCell ref="C50:P50"/>
    <mergeCell ref="Q50:R50"/>
    <mergeCell ref="S50:T50"/>
    <mergeCell ref="U50:V50"/>
    <mergeCell ref="W50:X50"/>
    <mergeCell ref="Y50:Z50"/>
    <mergeCell ref="AN49:AO49"/>
    <mergeCell ref="AQ49:AR49"/>
    <mergeCell ref="AS49:AT49"/>
    <mergeCell ref="AV49:BD49"/>
    <mergeCell ref="AA49:AB49"/>
    <mergeCell ref="AC49:AD49"/>
    <mergeCell ref="AE49:AF49"/>
    <mergeCell ref="AG49:AH49"/>
    <mergeCell ref="AI49:AJ49"/>
    <mergeCell ref="AL49:AM49"/>
    <mergeCell ref="C48:P48"/>
    <mergeCell ref="Q48:R48"/>
    <mergeCell ref="S48:T48"/>
    <mergeCell ref="U48:V48"/>
    <mergeCell ref="W48:X48"/>
    <mergeCell ref="Y48:Z48"/>
    <mergeCell ref="C49:P49"/>
    <mergeCell ref="Q49:R49"/>
    <mergeCell ref="S49:T49"/>
    <mergeCell ref="U49:V49"/>
    <mergeCell ref="W49:X49"/>
    <mergeCell ref="Y49:Z49"/>
    <mergeCell ref="AV47:BD47"/>
    <mergeCell ref="AA47:AB47"/>
    <mergeCell ref="AC47:AD47"/>
    <mergeCell ref="AE47:AF47"/>
    <mergeCell ref="AG47:AH47"/>
    <mergeCell ref="AI47:AJ47"/>
    <mergeCell ref="AL47:AM47"/>
    <mergeCell ref="AV48:BD48"/>
    <mergeCell ref="AA48:AB48"/>
    <mergeCell ref="AC48:AD48"/>
    <mergeCell ref="AE48:AF48"/>
    <mergeCell ref="AG48:AH48"/>
    <mergeCell ref="AI48:AJ48"/>
    <mergeCell ref="AL48:AM48"/>
    <mergeCell ref="AN48:AO48"/>
    <mergeCell ref="AQ48:AR48"/>
    <mergeCell ref="AS48:AT48"/>
    <mergeCell ref="C47:P47"/>
    <mergeCell ref="Q47:R47"/>
    <mergeCell ref="S47:T47"/>
    <mergeCell ref="U47:V47"/>
    <mergeCell ref="W47:X47"/>
    <mergeCell ref="Y47:Z47"/>
    <mergeCell ref="AN46:AO46"/>
    <mergeCell ref="AQ46:AR46"/>
    <mergeCell ref="AS46:AT46"/>
    <mergeCell ref="AN47:AO47"/>
    <mergeCell ref="AQ47:AR47"/>
    <mergeCell ref="AS47:AT47"/>
    <mergeCell ref="AV46:BD46"/>
    <mergeCell ref="AA46:AB46"/>
    <mergeCell ref="AC46:AD46"/>
    <mergeCell ref="AE46:AF46"/>
    <mergeCell ref="AG46:AH46"/>
    <mergeCell ref="AI46:AJ46"/>
    <mergeCell ref="AL46:AM46"/>
    <mergeCell ref="C46:P46"/>
    <mergeCell ref="Q46:R46"/>
    <mergeCell ref="S46:T46"/>
    <mergeCell ref="U46:V46"/>
    <mergeCell ref="W46:X46"/>
    <mergeCell ref="Y46:Z46"/>
    <mergeCell ref="AN45:AO45"/>
    <mergeCell ref="AQ45:AR45"/>
    <mergeCell ref="AS45:AT45"/>
    <mergeCell ref="AV45:BD45"/>
    <mergeCell ref="AA45:AB45"/>
    <mergeCell ref="AC45:AD45"/>
    <mergeCell ref="AE45:AF45"/>
    <mergeCell ref="AG45:AH45"/>
    <mergeCell ref="AI45:AJ45"/>
    <mergeCell ref="AL45:AM45"/>
    <mergeCell ref="C44:P44"/>
    <mergeCell ref="Q44:R44"/>
    <mergeCell ref="S44:T44"/>
    <mergeCell ref="U44:V44"/>
    <mergeCell ref="W44:X44"/>
    <mergeCell ref="Y44:Z44"/>
    <mergeCell ref="C45:P45"/>
    <mergeCell ref="Q45:R45"/>
    <mergeCell ref="S45:T45"/>
    <mergeCell ref="U45:V45"/>
    <mergeCell ref="W45:X45"/>
    <mergeCell ref="Y45:Z45"/>
    <mergeCell ref="AV43:BD43"/>
    <mergeCell ref="AA43:AB43"/>
    <mergeCell ref="AC43:AD43"/>
    <mergeCell ref="AE43:AF43"/>
    <mergeCell ref="AG43:AH43"/>
    <mergeCell ref="AI43:AJ43"/>
    <mergeCell ref="AL43:AM43"/>
    <mergeCell ref="AV44:BD44"/>
    <mergeCell ref="AA44:AB44"/>
    <mergeCell ref="AC44:AD44"/>
    <mergeCell ref="AE44:AF44"/>
    <mergeCell ref="AG44:AH44"/>
    <mergeCell ref="AI44:AJ44"/>
    <mergeCell ref="AL44:AM44"/>
    <mergeCell ref="AN44:AO44"/>
    <mergeCell ref="AQ44:AR44"/>
    <mergeCell ref="AS44:AT44"/>
    <mergeCell ref="C43:P43"/>
    <mergeCell ref="Q43:R43"/>
    <mergeCell ref="S43:T43"/>
    <mergeCell ref="U43:V43"/>
    <mergeCell ref="W43:X43"/>
    <mergeCell ref="Y43:Z43"/>
    <mergeCell ref="AN42:AO42"/>
    <mergeCell ref="AQ42:AR42"/>
    <mergeCell ref="AS42:AT42"/>
    <mergeCell ref="AN43:AO43"/>
    <mergeCell ref="AQ43:AR43"/>
    <mergeCell ref="AS43:AT43"/>
    <mergeCell ref="AV42:BD42"/>
    <mergeCell ref="AA42:AB42"/>
    <mergeCell ref="AC42:AD42"/>
    <mergeCell ref="AE42:AF42"/>
    <mergeCell ref="AG42:AH42"/>
    <mergeCell ref="AI42:AJ42"/>
    <mergeCell ref="AL42:AM42"/>
    <mergeCell ref="C42:P42"/>
    <mergeCell ref="Q42:R42"/>
    <mergeCell ref="S42:T42"/>
    <mergeCell ref="U42:V42"/>
    <mergeCell ref="W42:X42"/>
    <mergeCell ref="Y42:Z42"/>
    <mergeCell ref="AN41:AO41"/>
    <mergeCell ref="AQ41:AR41"/>
    <mergeCell ref="AS41:AT41"/>
    <mergeCell ref="AV41:BD41"/>
    <mergeCell ref="AA41:AB41"/>
    <mergeCell ref="AC41:AD41"/>
    <mergeCell ref="AE41:AF41"/>
    <mergeCell ref="AG41:AH41"/>
    <mergeCell ref="AI41:AJ41"/>
    <mergeCell ref="AL41:AM41"/>
    <mergeCell ref="C40:P40"/>
    <mergeCell ref="Q40:R40"/>
    <mergeCell ref="S40:T40"/>
    <mergeCell ref="U40:V40"/>
    <mergeCell ref="W40:X40"/>
    <mergeCell ref="Y40:Z40"/>
    <mergeCell ref="C41:P41"/>
    <mergeCell ref="Q41:R41"/>
    <mergeCell ref="S41:T41"/>
    <mergeCell ref="U41:V41"/>
    <mergeCell ref="W41:X41"/>
    <mergeCell ref="Y41:Z41"/>
    <mergeCell ref="AV39:BD39"/>
    <mergeCell ref="AA39:AB39"/>
    <mergeCell ref="AC39:AD39"/>
    <mergeCell ref="AE39:AF39"/>
    <mergeCell ref="AG39:AH39"/>
    <mergeCell ref="AI39:AJ39"/>
    <mergeCell ref="AL39:AM39"/>
    <mergeCell ref="AV40:BD40"/>
    <mergeCell ref="AA40:AB40"/>
    <mergeCell ref="AC40:AD40"/>
    <mergeCell ref="AE40:AF40"/>
    <mergeCell ref="AG40:AH40"/>
    <mergeCell ref="AI40:AJ40"/>
    <mergeCell ref="AL40:AM40"/>
    <mergeCell ref="AN40:AO40"/>
    <mergeCell ref="AQ40:AR40"/>
    <mergeCell ref="AS40:AT40"/>
    <mergeCell ref="C39:P39"/>
    <mergeCell ref="Q39:R39"/>
    <mergeCell ref="S39:T39"/>
    <mergeCell ref="U39:V39"/>
    <mergeCell ref="W39:X39"/>
    <mergeCell ref="Y39:Z39"/>
    <mergeCell ref="AN38:AO38"/>
    <mergeCell ref="AQ38:AR38"/>
    <mergeCell ref="AS38:AT38"/>
    <mergeCell ref="AN39:AO39"/>
    <mergeCell ref="AQ39:AR39"/>
    <mergeCell ref="AS39:AT39"/>
    <mergeCell ref="AV38:BD38"/>
    <mergeCell ref="AA38:AB38"/>
    <mergeCell ref="AC38:AD38"/>
    <mergeCell ref="AE38:AF38"/>
    <mergeCell ref="AG38:AH38"/>
    <mergeCell ref="AI38:AJ38"/>
    <mergeCell ref="AL38:AM38"/>
    <mergeCell ref="C38:P38"/>
    <mergeCell ref="Q38:R38"/>
    <mergeCell ref="S38:T38"/>
    <mergeCell ref="U38:V38"/>
    <mergeCell ref="W38:X38"/>
    <mergeCell ref="Y38:Z38"/>
    <mergeCell ref="AN37:AO37"/>
    <mergeCell ref="AQ37:AR37"/>
    <mergeCell ref="AS37:AT37"/>
    <mergeCell ref="AV37:BD37"/>
    <mergeCell ref="AA37:AB37"/>
    <mergeCell ref="AC37:AD37"/>
    <mergeCell ref="AE37:AF37"/>
    <mergeCell ref="AG37:AH37"/>
    <mergeCell ref="AI37:AJ37"/>
    <mergeCell ref="AL37:AM37"/>
    <mergeCell ref="C36:P36"/>
    <mergeCell ref="Q36:R36"/>
    <mergeCell ref="S36:T36"/>
    <mergeCell ref="U36:V36"/>
    <mergeCell ref="W36:X36"/>
    <mergeCell ref="Y36:Z36"/>
    <mergeCell ref="C37:P37"/>
    <mergeCell ref="Q37:R37"/>
    <mergeCell ref="S37:T37"/>
    <mergeCell ref="U37:V37"/>
    <mergeCell ref="W37:X37"/>
    <mergeCell ref="Y37:Z37"/>
    <mergeCell ref="AV35:BD35"/>
    <mergeCell ref="AA35:AB35"/>
    <mergeCell ref="AC35:AD35"/>
    <mergeCell ref="AE35:AF35"/>
    <mergeCell ref="AG35:AH35"/>
    <mergeCell ref="AI35:AJ35"/>
    <mergeCell ref="AL35:AM35"/>
    <mergeCell ref="AV36:BD36"/>
    <mergeCell ref="AA36:AB36"/>
    <mergeCell ref="AC36:AD36"/>
    <mergeCell ref="AE36:AF36"/>
    <mergeCell ref="AG36:AH36"/>
    <mergeCell ref="AI36:AJ36"/>
    <mergeCell ref="AL36:AM36"/>
    <mergeCell ref="AN36:AO36"/>
    <mergeCell ref="AQ36:AR36"/>
    <mergeCell ref="AS36:AT36"/>
    <mergeCell ref="C35:P35"/>
    <mergeCell ref="Q35:R35"/>
    <mergeCell ref="S35:T35"/>
    <mergeCell ref="U35:V35"/>
    <mergeCell ref="W35:X35"/>
    <mergeCell ref="Y35:Z35"/>
    <mergeCell ref="AN34:AO34"/>
    <mergeCell ref="AQ34:AR34"/>
    <mergeCell ref="AS34:AT34"/>
    <mergeCell ref="AN35:AO35"/>
    <mergeCell ref="AQ35:AR35"/>
    <mergeCell ref="AS35:AT35"/>
    <mergeCell ref="AV34:BD34"/>
    <mergeCell ref="AA34:AB34"/>
    <mergeCell ref="AC34:AD34"/>
    <mergeCell ref="AE34:AF34"/>
    <mergeCell ref="AG34:AH34"/>
    <mergeCell ref="AI34:AJ34"/>
    <mergeCell ref="AL34:AM34"/>
    <mergeCell ref="C34:P34"/>
    <mergeCell ref="Q34:R34"/>
    <mergeCell ref="S34:T34"/>
    <mergeCell ref="U34:V34"/>
    <mergeCell ref="W34:X34"/>
    <mergeCell ref="Y34:Z34"/>
    <mergeCell ref="AN33:AO33"/>
    <mergeCell ref="AQ33:AR33"/>
    <mergeCell ref="AS33:AT33"/>
    <mergeCell ref="AV33:BD33"/>
    <mergeCell ref="AA33:AB33"/>
    <mergeCell ref="AC33:AD33"/>
    <mergeCell ref="AE33:AF33"/>
    <mergeCell ref="AG33:AH33"/>
    <mergeCell ref="AI33:AJ33"/>
    <mergeCell ref="AL33:AM33"/>
    <mergeCell ref="C32:P32"/>
    <mergeCell ref="Q32:R32"/>
    <mergeCell ref="S32:T32"/>
    <mergeCell ref="U32:V32"/>
    <mergeCell ref="W32:X32"/>
    <mergeCell ref="Y32:Z32"/>
    <mergeCell ref="C33:P33"/>
    <mergeCell ref="Q33:R33"/>
    <mergeCell ref="S33:T33"/>
    <mergeCell ref="U33:V33"/>
    <mergeCell ref="W33:X33"/>
    <mergeCell ref="Y33:Z33"/>
    <mergeCell ref="AS31:AT31"/>
    <mergeCell ref="AV31:BD31"/>
    <mergeCell ref="AA31:AB31"/>
    <mergeCell ref="AC31:AD31"/>
    <mergeCell ref="AE31:AF31"/>
    <mergeCell ref="AG31:AH31"/>
    <mergeCell ref="AI31:AJ31"/>
    <mergeCell ref="AL31:AM31"/>
    <mergeCell ref="AV32:BD32"/>
    <mergeCell ref="AA32:AB32"/>
    <mergeCell ref="AC32:AD32"/>
    <mergeCell ref="AE32:AF32"/>
    <mergeCell ref="AG32:AH32"/>
    <mergeCell ref="AI32:AJ32"/>
    <mergeCell ref="AL32:AM32"/>
    <mergeCell ref="AN32:AO32"/>
    <mergeCell ref="AQ32:AR32"/>
    <mergeCell ref="AS32:AT32"/>
    <mergeCell ref="C31:P31"/>
    <mergeCell ref="Q31:R31"/>
    <mergeCell ref="S31:T31"/>
    <mergeCell ref="U31:V31"/>
    <mergeCell ref="W31:X31"/>
    <mergeCell ref="Y31:Z31"/>
    <mergeCell ref="AN30:AO30"/>
    <mergeCell ref="AQ30:AR30"/>
    <mergeCell ref="U27:V29"/>
    <mergeCell ref="W27:X29"/>
    <mergeCell ref="Y27:AF27"/>
    <mergeCell ref="AG27:AP27"/>
    <mergeCell ref="AQ27:AU27"/>
    <mergeCell ref="Y28:Z29"/>
    <mergeCell ref="AA28:AB29"/>
    <mergeCell ref="AS30:AT30"/>
    <mergeCell ref="C30:P30"/>
    <mergeCell ref="Q30:R30"/>
    <mergeCell ref="S30:T30"/>
    <mergeCell ref="U30:V30"/>
    <mergeCell ref="W30:X30"/>
    <mergeCell ref="Y30:Z30"/>
    <mergeCell ref="AN31:AO31"/>
    <mergeCell ref="AQ31:AR31"/>
    <mergeCell ref="AV30:BD30"/>
    <mergeCell ref="AA30:AB30"/>
    <mergeCell ref="AC30:AD30"/>
    <mergeCell ref="AE30:AF30"/>
    <mergeCell ref="AG30:AH30"/>
    <mergeCell ref="AI30:AJ30"/>
    <mergeCell ref="AL30:AM30"/>
    <mergeCell ref="AQ29:AR29"/>
    <mergeCell ref="AS29:AT29"/>
    <mergeCell ref="AC28:AD29"/>
    <mergeCell ref="AE28:AF29"/>
    <mergeCell ref="AG28:AK28"/>
    <mergeCell ref="AL28:AP28"/>
    <mergeCell ref="AQ28:AU28"/>
    <mergeCell ref="AG29:AH29"/>
    <mergeCell ref="AI29:AJ29"/>
    <mergeCell ref="AL29:AM29"/>
    <mergeCell ref="AN29:AO29"/>
    <mergeCell ref="BC15:BC16"/>
    <mergeCell ref="BD15:BD16"/>
    <mergeCell ref="B26:B29"/>
    <mergeCell ref="C26:P29"/>
    <mergeCell ref="Q26:R29"/>
    <mergeCell ref="S26:T29"/>
    <mergeCell ref="U26:AF26"/>
    <mergeCell ref="AT15:AT16"/>
    <mergeCell ref="AU15:AW15"/>
    <mergeCell ref="AX15:AX16"/>
    <mergeCell ref="AC15:AF15"/>
    <mergeCell ref="AG15:AG16"/>
    <mergeCell ref="AH15:AJ15"/>
    <mergeCell ref="AK15:AK16"/>
    <mergeCell ref="AL15:AO15"/>
    <mergeCell ref="AP15:AS15"/>
    <mergeCell ref="P15:S15"/>
    <mergeCell ref="T15:T16"/>
    <mergeCell ref="U15:W15"/>
    <mergeCell ref="X15:X16"/>
    <mergeCell ref="Y15:AA15"/>
    <mergeCell ref="AB15:AB16"/>
    <mergeCell ref="AG26:AU26"/>
    <mergeCell ref="AV26:BD29"/>
    <mergeCell ref="C9:O9"/>
    <mergeCell ref="B15:B16"/>
    <mergeCell ref="C15:F15"/>
    <mergeCell ref="G15:G16"/>
    <mergeCell ref="H15:J15"/>
    <mergeCell ref="K15:K16"/>
    <mergeCell ref="L15:O15"/>
    <mergeCell ref="P1:AU1"/>
    <mergeCell ref="X3:AM3"/>
    <mergeCell ref="C6:O6"/>
    <mergeCell ref="F8:G8"/>
    <mergeCell ref="W8:AO8"/>
  </mergeCells>
  <printOptions horizontalCentered="1"/>
  <pageMargins left="0.31496062992125984" right="0.31496062992125984" top="0.55118110236220474" bottom="0.23622047244094491" header="0.11811023622047245" footer="0.11811023622047245"/>
  <pageSetup paperSize="8" scale="40" fitToHeight="0" orientation="portrait" r:id="rId1"/>
  <rowBreaks count="1" manualBreakCount="1">
    <brk id="71"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B-A (1.5 years)</vt:lpstr>
      <vt:lpstr>'B-A (1.5 years)'!Область_печати</vt:lpstr>
    </vt:vector>
  </TitlesOfParts>
  <Company>ВЦ</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Маршалович В.Е.</dc:creator>
  <cp:lastModifiedBy>Быков Алексей Александрович</cp:lastModifiedBy>
  <cp:lastPrinted>2023-06-01T11:52:45Z</cp:lastPrinted>
  <dcterms:created xsi:type="dcterms:W3CDTF">1999-02-26T09:40:51Z</dcterms:created>
  <dcterms:modified xsi:type="dcterms:W3CDTF">2023-06-19T12:13:45Z</dcterms:modified>
</cp:coreProperties>
</file>